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775" tabRatio="845" activeTab="0"/>
  </bookViews>
  <sheets>
    <sheet name="Мсписки" sheetId="1" r:id="rId1"/>
    <sheet name="Мсетка1-4" sheetId="2" r:id="rId2"/>
    <sheet name="Мсетка5-6" sheetId="3" r:id="rId3"/>
    <sheet name="Мсетка7-10" sheetId="4" r:id="rId4"/>
    <sheet name="Мпротокол" sheetId="5" r:id="rId5"/>
    <sheet name="Дсписки" sheetId="6" r:id="rId6"/>
    <sheet name="Дсетка1-4" sheetId="7" r:id="rId7"/>
    <sheet name="Дсетка5-6" sheetId="8" r:id="rId8"/>
    <sheet name="Дсетка7-10" sheetId="9" r:id="rId9"/>
    <sheet name="Дпротокол" sheetId="10" r:id="rId10"/>
  </sheets>
  <definedNames>
    <definedName name="_xlnm.Print_Area" localSheetId="9">'Дпротокол'!$A$1:$C$515</definedName>
    <definedName name="_xlnm.Print_Area" localSheetId="6">'Дсетка1-4'!$A$1:$K$264</definedName>
    <definedName name="_xlnm.Print_Area" localSheetId="7">'Дсетка5-6'!$A$1:$M$136</definedName>
    <definedName name="_xlnm.Print_Area" localSheetId="8">'Дсетка7-10'!$A$1:$K$340</definedName>
    <definedName name="_xlnm.Print_Area" localSheetId="5">'Дсписки'!$A$1:$I$134</definedName>
    <definedName name="_xlnm.Print_Area" localSheetId="4">'Мпротокол'!$A$1:$C$515</definedName>
    <definedName name="_xlnm.Print_Area" localSheetId="1">'Мсетка1-4'!$A$1:$K$264</definedName>
    <definedName name="_xlnm.Print_Area" localSheetId="2">'Мсетка5-6'!$A$1:$M$136</definedName>
    <definedName name="_xlnm.Print_Area" localSheetId="3">'Мсетка7-10'!$A$1:$K$340</definedName>
    <definedName name="_xlnm.Print_Area" localSheetId="0">'Мсписки'!$A$1:$I$134</definedName>
  </definedNames>
  <calcPr fullCalcOnLoad="1"/>
</workbook>
</file>

<file path=xl/sharedStrings.xml><?xml version="1.0" encoding="utf-8"?>
<sst xmlns="http://schemas.openxmlformats.org/spreadsheetml/2006/main" count="1222" uniqueCount="282">
  <si>
    <t>№</t>
  </si>
  <si>
    <t>Список в соответствии с рейтингом</t>
  </si>
  <si>
    <t>Список согласно занятым местам</t>
  </si>
  <si>
    <t>_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</si>
  <si>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</si>
  <si>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</si>
  <si>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</si>
  <si>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</si>
  <si>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</si>
  <si>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</si>
  <si>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</si>
  <si>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</si>
  <si>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</si>
  <si>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</si>
  <si>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</si>
  <si>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</si>
  <si>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</si>
  <si>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</si>
  <si>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</si>
  <si>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</si>
  <si>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</si>
  <si>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</si>
  <si>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</si>
  <si>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</si>
  <si>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</si>
  <si>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</si>
  <si>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</si>
  <si>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</si>
  <si>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</si>
  <si>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</si>
  <si>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</si>
  <si>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</si>
  <si>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</si>
  <si>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</si>
  <si>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</si>
  <si>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</si>
  <si>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</si>
  <si>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</si>
  <si>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</si>
  <si>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</si>
  <si>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</si>
  <si>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</si>
  <si>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</si>
  <si>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</si>
  <si>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</si>
  <si>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</si>
  <si>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</si>
  <si>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</si>
  <si>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</si>
  <si>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</si>
  <si>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</si>
  <si>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</si>
  <si>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</si>
  <si>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</si>
  <si>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</si>
  <si>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</si>
  <si>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</si>
  <si>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</si>
  <si>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</si>
  <si>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</si>
  <si>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</si>
  <si>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</si>
  <si>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</si>
  <si>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</si>
  <si>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№ игры</t>
  </si>
  <si>
    <t>Выигравший</t>
  </si>
  <si>
    <t>Проигравший</t>
  </si>
  <si>
    <t>XXIII СПАРТАКИАДА ШКОЛЬНИКОВ РЕСПУБЛИКИ БАШКОРТОСТАН</t>
  </si>
  <si>
    <t>ВНИМАНИЕ!</t>
  </si>
  <si>
    <t>Заполняются только желтые ячейки</t>
  </si>
  <si>
    <t>с.Мишкино. 28 мая 2021 г.</t>
  </si>
  <si>
    <t>2 стр.</t>
  </si>
  <si>
    <t>1 место</t>
  </si>
  <si>
    <t>3 стр.</t>
  </si>
  <si>
    <t>2 место</t>
  </si>
  <si>
    <t>4 стр.</t>
  </si>
  <si>
    <t>5 стр.</t>
  </si>
  <si>
    <t>3 место</t>
  </si>
  <si>
    <t>6 стр.</t>
  </si>
  <si>
    <t>4 место</t>
  </si>
  <si>
    <t>7 стр.</t>
  </si>
  <si>
    <t>8 стр.</t>
  </si>
  <si>
    <t>67-е место</t>
  </si>
  <si>
    <t>68-е место</t>
  </si>
  <si>
    <t>69-е место</t>
  </si>
  <si>
    <t>70-е место</t>
  </si>
  <si>
    <t>71-е место</t>
  </si>
  <si>
    <t>72-е место</t>
  </si>
  <si>
    <t>65-е место</t>
  </si>
  <si>
    <t>73-е место</t>
  </si>
  <si>
    <t>66-е место</t>
  </si>
  <si>
    <t>74-е место</t>
  </si>
  <si>
    <t>75-е место</t>
  </si>
  <si>
    <t>76-е место</t>
  </si>
  <si>
    <t>77-е место</t>
  </si>
  <si>
    <t>78-е место</t>
  </si>
  <si>
    <t>79-е место</t>
  </si>
  <si>
    <t>80-е место</t>
  </si>
  <si>
    <t>9 стр.</t>
  </si>
  <si>
    <t>87-е место</t>
  </si>
  <si>
    <t>83-е место</t>
  </si>
  <si>
    <t>88-е место</t>
  </si>
  <si>
    <t>84-е место</t>
  </si>
  <si>
    <t>85-е место</t>
  </si>
  <si>
    <t>86-е место</t>
  </si>
  <si>
    <t>81-е место</t>
  </si>
  <si>
    <t>82-е место</t>
  </si>
  <si>
    <t>89-е место</t>
  </si>
  <si>
    <t>90-е место</t>
  </si>
  <si>
    <t>95-е место</t>
  </si>
  <si>
    <t>91-е место</t>
  </si>
  <si>
    <t>96-е место</t>
  </si>
  <si>
    <t>92-е место</t>
  </si>
  <si>
    <t>93-е место</t>
  </si>
  <si>
    <t>94-е место</t>
  </si>
  <si>
    <t>99-е место</t>
  </si>
  <si>
    <t>100-е место</t>
  </si>
  <si>
    <t>101-е место</t>
  </si>
  <si>
    <t>102-е место</t>
  </si>
  <si>
    <t>103-е место</t>
  </si>
  <si>
    <t>104-е место</t>
  </si>
  <si>
    <t>97-е место</t>
  </si>
  <si>
    <t>105-е место</t>
  </si>
  <si>
    <t>98-е место</t>
  </si>
  <si>
    <t>106-е место</t>
  </si>
  <si>
    <t>107-е место</t>
  </si>
  <si>
    <t>108-е место</t>
  </si>
  <si>
    <t>109-е место</t>
  </si>
  <si>
    <t>110-е место</t>
  </si>
  <si>
    <t>111-е место</t>
  </si>
  <si>
    <t>112-е место</t>
  </si>
  <si>
    <t>10 стр</t>
  </si>
  <si>
    <t>119-е место</t>
  </si>
  <si>
    <t>115-е место</t>
  </si>
  <si>
    <t>120-е место</t>
  </si>
  <si>
    <t>116-е место</t>
  </si>
  <si>
    <t>117-е место</t>
  </si>
  <si>
    <t>118-е место</t>
  </si>
  <si>
    <t>113-е место</t>
  </si>
  <si>
    <t>114-е место</t>
  </si>
  <si>
    <t>121-е место</t>
  </si>
  <si>
    <t>122-е место</t>
  </si>
  <si>
    <t>127-е место</t>
  </si>
  <si>
    <t>123-е место</t>
  </si>
  <si>
    <t>128-е место</t>
  </si>
  <si>
    <t>124-е место</t>
  </si>
  <si>
    <t>125-е место</t>
  </si>
  <si>
    <t>126-е место</t>
  </si>
  <si>
    <t>Мужской разряд</t>
  </si>
  <si>
    <t>Апсатарова Дарина, РМ1с</t>
  </si>
  <si>
    <t>Якупова Дина, РБУс</t>
  </si>
  <si>
    <t>Новичкова Александра, РБЩг</t>
  </si>
  <si>
    <t>Каштанова Ксения, РБКс</t>
  </si>
  <si>
    <t>Каштанова Дарья, РБКс</t>
  </si>
  <si>
    <t>Авдеева Алена, РБЩг</t>
  </si>
  <si>
    <t>Ибатова Анита, РМ2с</t>
  </si>
  <si>
    <t>Нургалиева Эмилия, НЕФг</t>
  </si>
  <si>
    <t>Малышева Анастасия, УФАг</t>
  </si>
  <si>
    <t>Ниценко Снежана, УФАг</t>
  </si>
  <si>
    <t>Нургалиева Камила, НЕФг</t>
  </si>
  <si>
    <t>Фарвазева Замира, НЕФг</t>
  </si>
  <si>
    <t>Фазлыева Алина, РМ1с</t>
  </si>
  <si>
    <t>Андрюшкина Рада, РМ1с</t>
  </si>
  <si>
    <t>Иванова Ульяна, РБКс</t>
  </si>
  <si>
    <t>Мамбетова Назгуль, РХАс</t>
  </si>
  <si>
    <t>Нуждина Ангелина, РБЩг</t>
  </si>
  <si>
    <t>Нургалеева Карина, ОКТг</t>
  </si>
  <si>
    <t>Рузанова Анна, РАЛс</t>
  </si>
  <si>
    <t>Салихова Эльнара, РАЛс</t>
  </si>
  <si>
    <t>Набиуллина Динара, РБУс</t>
  </si>
  <si>
    <t>Зарипова Рената, РЕРс</t>
  </si>
  <si>
    <t>Мубарякова Светлана, РКИс</t>
  </si>
  <si>
    <t>Юсупова Карина, РБТс</t>
  </si>
  <si>
    <t>Гайнанова Гульдар, РКИс</t>
  </si>
  <si>
    <t>Фатхлисламова Вероника, РКИс</t>
  </si>
  <si>
    <t>Мусина Азалия, РЧЕс</t>
  </si>
  <si>
    <t>Агзамова Алина, РККс</t>
  </si>
  <si>
    <t>Абдуллина Яна, РМ2с</t>
  </si>
  <si>
    <t>Строкина Милана, РАЛс</t>
  </si>
  <si>
    <t>Давлетбаева Алсу, РЧЕс</t>
  </si>
  <si>
    <t>Каримова Амалия, ОКТг</t>
  </si>
  <si>
    <t>Ануфриева Полина, ОКТг</t>
  </si>
  <si>
    <t>Сакратова Камилла, УФАг</t>
  </si>
  <si>
    <t>Миндибаева Диана, РБТс</t>
  </si>
  <si>
    <t>Сапараева Элина, РБУс</t>
  </si>
  <si>
    <t>Иванко Анна, РККс</t>
  </si>
  <si>
    <t>Пожидаева Ульяна, РККс</t>
  </si>
  <si>
    <t>Шакурова Ралина, РБТс</t>
  </si>
  <si>
    <t>Гареева Диана, РБВс</t>
  </si>
  <si>
    <t>Абдрахманова Гульминаз, РМЕс</t>
  </si>
  <si>
    <t>Маслова Пелагея, РБВс</t>
  </si>
  <si>
    <t>Масалимова Алия, РЕРс</t>
  </si>
  <si>
    <t>Масалимова Алина, РЕРс</t>
  </si>
  <si>
    <t>Рычкова Эллада, РКЛс</t>
  </si>
  <si>
    <t>Тимофеева Виктория, РКЛс</t>
  </si>
  <si>
    <t>Николаева Изабелла, РКЛс</t>
  </si>
  <si>
    <t>Гафурова Зинфира, РКРс</t>
  </si>
  <si>
    <t>Дербенева Александра, РКРс</t>
  </si>
  <si>
    <t>Салимова Эльза, РКРс</t>
  </si>
  <si>
    <t>Ильтубаева Доминика, РМ2с</t>
  </si>
  <si>
    <t>Гимранова Айсылыу, РСАс</t>
  </si>
  <si>
    <t>Якупова Эмилия, РСАс</t>
  </si>
  <si>
    <t>Суроваткина Вероника, РСАс</t>
  </si>
  <si>
    <t>Зайнокова Карина, РТАс</t>
  </si>
  <si>
    <t>Риянова Татьяна, РТАс</t>
  </si>
  <si>
    <t>Каипова Залина, РХАс</t>
  </si>
  <si>
    <t>Хатипова Екатерина, РТАс</t>
  </si>
  <si>
    <t>Кунсувакова Диана, РХАс</t>
  </si>
  <si>
    <t>Губайдуллина Регина, РБВс</t>
  </si>
  <si>
    <t>Тимашева Эльнара, РЧЕс</t>
  </si>
  <si>
    <t>Нурыева Алина, РМЕс</t>
  </si>
  <si>
    <t>Рахимова Наргиза, РМЕс</t>
  </si>
  <si>
    <t>Хуснутдинов Радмир, УФАг</t>
  </si>
  <si>
    <t>Суюндуков Фанис, СИБг</t>
  </si>
  <si>
    <t>Исянбаев Тагир, СИБг</t>
  </si>
  <si>
    <t>Гумеров Мансур, СИБг</t>
  </si>
  <si>
    <t>Каипов Спартак, РХАс</t>
  </si>
  <si>
    <t>Фролов Роман, УФАг</t>
  </si>
  <si>
    <t>Шамыков Кирилл, РМШс</t>
  </si>
  <si>
    <t>Макаров Роман, РККс</t>
  </si>
  <si>
    <t>Шамратов Олег, РМШс</t>
  </si>
  <si>
    <t>Ярмухаметов Булат, РХАс</t>
  </si>
  <si>
    <t>Нураев Батыр, РХАс</t>
  </si>
  <si>
    <t>Хасанов Булат, РБУс</t>
  </si>
  <si>
    <t>Балабанов Альберт, УФАг</t>
  </si>
  <si>
    <t>Файзуллин Даниэль, ОКТг</t>
  </si>
  <si>
    <t>Мирун Александр, ОКТг</t>
  </si>
  <si>
    <t>Ильин Валерий, РМШс</t>
  </si>
  <si>
    <t>Дерюгин Родион, ОКТг</t>
  </si>
  <si>
    <t>Гафуров Марат, РЕРс</t>
  </si>
  <si>
    <t>Макаров Кирилл, РККс</t>
  </si>
  <si>
    <t>Быков Станислав, РБКс</t>
  </si>
  <si>
    <t>Евсеев Иван, РАЛс</t>
  </si>
  <si>
    <t>Ахметгареев Влад, РАЛс</t>
  </si>
  <si>
    <t>Басыров Ильяс, РАЛс</t>
  </si>
  <si>
    <t>Габдрафиков Тимур, РБКс</t>
  </si>
  <si>
    <t>Мухамадеев Анвар, РБТс</t>
  </si>
  <si>
    <t>Ахметшин Ильназ, РБУс</t>
  </si>
  <si>
    <t>Ахметшин Ильяс, РБУс</t>
  </si>
  <si>
    <t>Мифтахов Руслан, РЕРс</t>
  </si>
  <si>
    <t>Гайнанов Урал, РКИс</t>
  </si>
  <si>
    <t>Хакимов Арсен, РБКс</t>
  </si>
  <si>
    <t>Гатиятов Азамат, РБТс</t>
  </si>
  <si>
    <t>Сафаров Ильнар, РБТс</t>
  </si>
  <si>
    <t>Мугинов Максим, РКИс</t>
  </si>
  <si>
    <t>Атыпов Глеб, НЕФг</t>
  </si>
  <si>
    <t>Камалиев Динис, РБВс</t>
  </si>
  <si>
    <t>Мухамадиев Айнур, РБВс</t>
  </si>
  <si>
    <t>Харисов Айдар, РЕРс</t>
  </si>
  <si>
    <t>Филенков Иван, РКЛс</t>
  </si>
  <si>
    <t>Филенков Михаил, РКЛс</t>
  </si>
  <si>
    <t>Шарипов Александр, РКЛс</t>
  </si>
  <si>
    <t>Гимазов Айрат, РКИс</t>
  </si>
  <si>
    <t>Хаматгалимов Эдуард, РККс</t>
  </si>
  <si>
    <t>Ульмаскулов Вильдан, РКРс</t>
  </si>
  <si>
    <t>Хабиров Камиль, РКРс</t>
  </si>
  <si>
    <t>Миранов Тимур, РКРс</t>
  </si>
  <si>
    <t>Гильмуранов Никита, РТАс</t>
  </si>
  <si>
    <t>Гарифуллин Данил, РТАс</t>
  </si>
  <si>
    <t>Шаймиев Максим, РТАс</t>
  </si>
  <si>
    <t>Юртбаков Динис, РБМг</t>
  </si>
  <si>
    <t>Саитов Флюр, РБМг</t>
  </si>
  <si>
    <t>Уразгильдин Ямиль, РБМг</t>
  </si>
  <si>
    <t>Саитгареев Ильнур, РСАс</t>
  </si>
  <si>
    <t>Самарин Данил, РСАс</t>
  </si>
  <si>
    <t>Каримов Азамат, РСАс</t>
  </si>
  <si>
    <t>Ахметшин Шамиль, РЧЕс</t>
  </si>
  <si>
    <t>Анваров Фаил, РЧЕс</t>
  </si>
  <si>
    <t>Иргалиев Ильдар, РЧЕс</t>
  </si>
  <si>
    <t>Шагиев Ильшат, РМЕс</t>
  </si>
  <si>
    <t>Абдрахманов Ильнур, РМЕс</t>
  </si>
  <si>
    <t>Гарипов Алтынсура, РМЕс</t>
  </si>
  <si>
    <t>Каримов Ильнар, РБВс</t>
  </si>
  <si>
    <t>Набиев Рамзан, НЕФг</t>
  </si>
  <si>
    <t>Шайхалиев Булат, НЕФг</t>
  </si>
  <si>
    <t>Женский разряд</t>
  </si>
  <si>
    <t>Михалева Светлана, РНУс</t>
  </si>
  <si>
    <t>Михалева Алена, РНУс</t>
  </si>
  <si>
    <t>Сайфуллина Анна, РНУс</t>
  </si>
  <si>
    <t>Безматерных Иван, РНУс</t>
  </si>
  <si>
    <t>Михалев Роман, РНУс</t>
  </si>
  <si>
    <t>Сайфутдинов Тимур, РНУс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</si>
</sst>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sz val="12"/>
      <name val="Arial Cyr"/>
      <family val="0"/>
    </font>
    <font>
      <sz val="9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4"/>
      <name val="Arial"/>
      <family val="2"/>
    </font>
    <font>
      <b/>
      <sz val="10"/>
      <color indexed="12"/>
      <name val="Arial Cyr"/>
      <family val="0"/>
    </font>
    <font>
      <b/>
      <sz val="8"/>
      <color indexed="8"/>
      <name val="Arial Narrow"/>
      <family val="2"/>
    </font>
    <font>
      <b/>
      <sz val="8"/>
      <color indexed="12"/>
      <name val="Arial Narrow"/>
      <family val="2"/>
    </font>
    <font>
      <b/>
      <sz val="10"/>
      <name val="Arial Cyr"/>
      <family val="0"/>
    </font>
    <font>
      <b/>
      <sz val="9"/>
      <color indexed="8"/>
      <name val="Arial"/>
      <family val="2"/>
    </font>
    <font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18" applyProtection="1">
      <alignment/>
      <protection/>
    </xf>
    <xf numFmtId="0" fontId="19" fillId="2" borderId="0" xfId="18" applyFont="1" applyFill="1" applyAlignment="1">
      <alignment vertical="center"/>
      <protection/>
    </xf>
    <xf numFmtId="0" fontId="21" fillId="2" borderId="0" xfId="18" applyFont="1" applyFill="1" applyAlignment="1">
      <alignment vertical="center"/>
      <protection/>
    </xf>
    <xf numFmtId="0" fontId="23" fillId="2" borderId="0" xfId="18" applyFont="1" applyFill="1" applyAlignment="1" applyProtection="1">
      <alignment horizontal="left"/>
      <protection/>
    </xf>
    <xf numFmtId="0" fontId="23" fillId="2" borderId="0" xfId="18" applyFont="1" applyFill="1" applyAlignment="1" applyProtection="1">
      <alignment horizontal="center"/>
      <protection/>
    </xf>
    <xf numFmtId="0" fontId="3" fillId="2" borderId="0" xfId="18" applyFill="1" applyAlignment="1" applyProtection="1">
      <alignment horizontal="right"/>
      <protection/>
    </xf>
    <xf numFmtId="0" fontId="3" fillId="2" borderId="0" xfId="18" applyFill="1" applyAlignment="1" applyProtection="1">
      <alignment horizontal="center"/>
      <protection/>
    </xf>
    <xf numFmtId="0" fontId="3" fillId="2" borderId="0" xfId="18" applyFill="1" applyProtection="1">
      <alignment/>
      <protection/>
    </xf>
    <xf numFmtId="0" fontId="5" fillId="3" borderId="1" xfId="18" applyFont="1" applyFill="1" applyBorder="1" applyAlignment="1" applyProtection="1">
      <alignment horizontal="right"/>
      <protection locked="0"/>
    </xf>
    <xf numFmtId="0" fontId="24" fillId="4" borderId="0" xfId="18" applyFont="1" applyFill="1" applyAlignment="1" applyProtection="1">
      <alignment horizontal="center"/>
      <protection/>
    </xf>
    <xf numFmtId="0" fontId="25" fillId="2" borderId="0" xfId="18" applyFont="1" applyFill="1" applyAlignment="1" applyProtection="1">
      <alignment horizontal="left"/>
      <protection/>
    </xf>
    <xf numFmtId="0" fontId="0" fillId="2" borderId="0" xfId="18" applyFont="1" applyFill="1" applyProtection="1">
      <alignment/>
      <protection/>
    </xf>
    <xf numFmtId="0" fontId="6" fillId="2" borderId="0" xfId="18" applyFont="1" applyFill="1" applyAlignment="1" applyProtection="1">
      <alignment horizontal="right" vertical="center"/>
      <protection/>
    </xf>
    <xf numFmtId="0" fontId="26" fillId="2" borderId="0" xfId="18" applyFont="1" applyFill="1" applyAlignment="1" applyProtection="1">
      <alignment horizontal="right" vertical="center"/>
      <protection/>
    </xf>
    <xf numFmtId="0" fontId="8" fillId="2" borderId="2" xfId="18" applyFont="1" applyFill="1" applyBorder="1" applyAlignment="1" applyProtection="1">
      <alignment horizontal="left" vertical="center"/>
      <protection/>
    </xf>
    <xf numFmtId="0" fontId="0" fillId="2" borderId="0" xfId="18" applyFont="1" applyFill="1">
      <alignment/>
      <protection/>
    </xf>
    <xf numFmtId="0" fontId="9" fillId="2" borderId="3" xfId="18" applyFont="1" applyFill="1" applyBorder="1" applyAlignment="1" applyProtection="1">
      <alignment horizontal="right" vertical="center"/>
      <protection/>
    </xf>
    <xf numFmtId="0" fontId="6" fillId="3" borderId="2" xfId="18" applyFont="1" applyFill="1" applyBorder="1" applyAlignment="1" applyProtection="1">
      <alignment horizontal="left" vertical="center"/>
      <protection locked="0"/>
    </xf>
    <xf numFmtId="0" fontId="8" fillId="2" borderId="4" xfId="18" applyFont="1" applyFill="1" applyBorder="1" applyAlignment="1" applyProtection="1">
      <alignment horizontal="left" vertical="center"/>
      <protection/>
    </xf>
    <xf numFmtId="0" fontId="6" fillId="2" borderId="3" xfId="18" applyFont="1" applyFill="1" applyBorder="1" applyAlignment="1" applyProtection="1">
      <alignment horizontal="right" vertical="center"/>
      <protection/>
    </xf>
    <xf numFmtId="0" fontId="6" fillId="3" borderId="4" xfId="18" applyFont="1" applyFill="1" applyBorder="1" applyAlignment="1" applyProtection="1">
      <alignment horizontal="left" vertical="center"/>
      <protection locked="0"/>
    </xf>
    <xf numFmtId="0" fontId="6" fillId="2" borderId="0" xfId="18" applyFont="1" applyFill="1" applyBorder="1" applyAlignment="1" applyProtection="1">
      <alignment horizontal="right" vertical="center"/>
      <protection/>
    </xf>
    <xf numFmtId="0" fontId="6" fillId="3" borderId="5" xfId="18" applyFont="1" applyFill="1" applyBorder="1" applyAlignment="1" applyProtection="1">
      <alignment horizontal="left" vertical="center"/>
      <protection locked="0"/>
    </xf>
    <xf numFmtId="0" fontId="6" fillId="2" borderId="2" xfId="18" applyFont="1" applyFill="1" applyBorder="1" applyAlignment="1" applyProtection="1">
      <alignment horizontal="left" vertical="center"/>
      <protection/>
    </xf>
    <xf numFmtId="189" fontId="7" fillId="2" borderId="0" xfId="18" applyNumberFormat="1" applyFont="1" applyFill="1" applyAlignment="1" applyProtection="1">
      <alignment horizontal="center" vertical="center"/>
      <protection/>
    </xf>
    <xf numFmtId="0" fontId="6" fillId="2" borderId="0" xfId="18" applyFont="1" applyFill="1" applyAlignment="1" applyProtection="1">
      <alignment horizontal="left" vertical="center"/>
      <protection/>
    </xf>
    <xf numFmtId="0" fontId="8" fillId="2" borderId="0" xfId="18" applyFont="1" applyFill="1" applyBorder="1" applyAlignment="1" applyProtection="1">
      <alignment horizontal="left"/>
      <protection/>
    </xf>
    <xf numFmtId="0" fontId="7" fillId="2" borderId="2" xfId="18" applyFont="1" applyFill="1" applyBorder="1" applyAlignment="1" applyProtection="1">
      <alignment horizontal="right" vertical="center"/>
      <protection/>
    </xf>
    <xf numFmtId="0" fontId="7" fillId="3" borderId="4" xfId="18" applyFont="1" applyFill="1" applyBorder="1" applyAlignment="1" applyProtection="1">
      <alignment horizontal="right" vertical="center"/>
      <protection locked="0"/>
    </xf>
    <xf numFmtId="0" fontId="9" fillId="2" borderId="0" xfId="18" applyFont="1" applyFill="1" applyAlignment="1">
      <alignment horizontal="left"/>
      <protection/>
    </xf>
    <xf numFmtId="0" fontId="9" fillId="2" borderId="0" xfId="18" applyFont="1" applyFill="1" applyAlignment="1" applyProtection="1">
      <alignment horizontal="left" vertical="center"/>
      <protection/>
    </xf>
    <xf numFmtId="0" fontId="0" fillId="2" borderId="6" xfId="18" applyFont="1" applyFill="1" applyBorder="1">
      <alignment/>
      <protection/>
    </xf>
    <xf numFmtId="0" fontId="0" fillId="2" borderId="3" xfId="18" applyFont="1" applyFill="1" applyBorder="1">
      <alignment/>
      <protection/>
    </xf>
    <xf numFmtId="0" fontId="6" fillId="2" borderId="7" xfId="18" applyFont="1" applyFill="1" applyBorder="1" applyAlignment="1" applyProtection="1">
      <alignment horizontal="right" vertical="center"/>
      <protection/>
    </xf>
    <xf numFmtId="0" fontId="6" fillId="2" borderId="4" xfId="18" applyFont="1" applyFill="1" applyBorder="1" applyAlignment="1" applyProtection="1">
      <alignment horizontal="left" vertical="center"/>
      <protection/>
    </xf>
    <xf numFmtId="0" fontId="6" fillId="2" borderId="2" xfId="18" applyFont="1" applyFill="1" applyBorder="1" applyAlignment="1" applyProtection="1">
      <alignment horizontal="right" vertical="center"/>
      <protection/>
    </xf>
    <xf numFmtId="0" fontId="6" fillId="3" borderId="4" xfId="18" applyFont="1" applyFill="1" applyBorder="1" applyAlignment="1" applyProtection="1">
      <alignment horizontal="right" vertical="center"/>
      <protection locked="0"/>
    </xf>
    <xf numFmtId="0" fontId="9" fillId="2" borderId="0" xfId="18" applyFont="1" applyFill="1">
      <alignment/>
      <protection/>
    </xf>
    <xf numFmtId="0" fontId="27" fillId="0" borderId="4" xfId="18" applyFont="1" applyBorder="1" applyAlignment="1">
      <alignment horizontal="right"/>
      <protection/>
    </xf>
    <xf numFmtId="0" fontId="9" fillId="2" borderId="6" xfId="18" applyFont="1" applyFill="1" applyBorder="1">
      <alignment/>
      <protection/>
    </xf>
    <xf numFmtId="0" fontId="9" fillId="2" borderId="4" xfId="18" applyFont="1" applyFill="1" applyBorder="1" applyAlignment="1">
      <alignment horizontal="left"/>
      <protection/>
    </xf>
    <xf numFmtId="0" fontId="8" fillId="2" borderId="3" xfId="18" applyFont="1" applyFill="1" applyBorder="1" applyAlignment="1" applyProtection="1">
      <alignment horizontal="left"/>
      <protection/>
    </xf>
    <xf numFmtId="0" fontId="10" fillId="2" borderId="0" xfId="18" applyFont="1" applyFill="1" applyAlignment="1" applyProtection="1">
      <alignment vertical="center"/>
      <protection/>
    </xf>
    <xf numFmtId="0" fontId="11" fillId="2" borderId="0" xfId="18" applyFont="1" applyFill="1" applyAlignment="1" applyProtection="1">
      <alignment horizontal="right" vertical="center"/>
      <protection/>
    </xf>
    <xf numFmtId="0" fontId="9" fillId="2" borderId="0" xfId="18" applyFont="1" applyFill="1" applyAlignment="1" applyProtection="1">
      <alignment horizontal="right" vertical="center"/>
      <protection/>
    </xf>
    <xf numFmtId="0" fontId="8" fillId="2" borderId="2" xfId="18" applyFont="1" applyFill="1" applyBorder="1" applyAlignment="1" applyProtection="1">
      <alignment horizontal="left"/>
      <protection/>
    </xf>
    <xf numFmtId="0" fontId="7" fillId="2" borderId="0" xfId="18" applyFont="1" applyFill="1" applyAlignment="1" applyProtection="1">
      <alignment horizontal="right" vertical="center"/>
      <protection/>
    </xf>
    <xf numFmtId="0" fontId="3" fillId="0" borderId="0" xfId="18">
      <alignment/>
      <protection/>
    </xf>
    <xf numFmtId="0" fontId="28" fillId="3" borderId="2" xfId="18" applyFont="1" applyFill="1" applyBorder="1" applyAlignment="1" applyProtection="1">
      <alignment horizontal="left" vertical="center"/>
      <protection locked="0"/>
    </xf>
    <xf numFmtId="0" fontId="7" fillId="2" borderId="3" xfId="18" applyFont="1" applyFill="1" applyBorder="1" applyAlignment="1" applyProtection="1">
      <alignment horizontal="right" vertical="center"/>
      <protection/>
    </xf>
    <xf numFmtId="0" fontId="7" fillId="2" borderId="0" xfId="18" applyFont="1" applyFill="1" applyBorder="1" applyAlignment="1" applyProtection="1">
      <alignment horizontal="right" vertical="center"/>
      <protection/>
    </xf>
    <xf numFmtId="0" fontId="8" fillId="2" borderId="4" xfId="18" applyFont="1" applyFill="1" applyBorder="1" applyAlignment="1" applyProtection="1">
      <alignment horizontal="left"/>
      <protection/>
    </xf>
    <xf numFmtId="0" fontId="7" fillId="2" borderId="7" xfId="18" applyFont="1" applyFill="1" applyBorder="1" applyAlignment="1" applyProtection="1">
      <alignment horizontal="left" vertical="center"/>
      <protection/>
    </xf>
    <xf numFmtId="0" fontId="29" fillId="2" borderId="4" xfId="18" applyFont="1" applyFill="1" applyBorder="1" applyAlignment="1" applyProtection="1">
      <alignment horizontal="left"/>
      <protection/>
    </xf>
    <xf numFmtId="0" fontId="7" fillId="3" borderId="2" xfId="18" applyFont="1" applyFill="1" applyBorder="1" applyAlignment="1" applyProtection="1">
      <alignment horizontal="left" vertical="center"/>
      <protection locked="0"/>
    </xf>
    <xf numFmtId="0" fontId="7" fillId="3" borderId="4" xfId="18" applyFont="1" applyFill="1" applyBorder="1" applyAlignment="1" applyProtection="1">
      <alignment horizontal="left" vertical="center"/>
      <protection locked="0"/>
    </xf>
    <xf numFmtId="0" fontId="7" fillId="0" borderId="3" xfId="18" applyFont="1" applyFill="1" applyBorder="1" applyAlignment="1" applyProtection="1">
      <alignment horizontal="right" vertical="center"/>
      <protection/>
    </xf>
    <xf numFmtId="0" fontId="28" fillId="2" borderId="2" xfId="18" applyFont="1" applyFill="1" applyBorder="1" applyAlignment="1" applyProtection="1">
      <alignment horizontal="left" vertical="center"/>
      <protection/>
    </xf>
    <xf numFmtId="0" fontId="28" fillId="3" borderId="4" xfId="18" applyFont="1" applyFill="1" applyBorder="1" applyAlignment="1" applyProtection="1">
      <alignment horizontal="left" vertical="center"/>
      <protection locked="0"/>
    </xf>
    <xf numFmtId="0" fontId="7" fillId="2" borderId="8" xfId="18" applyFont="1" applyFill="1" applyBorder="1" applyAlignment="1" applyProtection="1">
      <alignment horizontal="left" vertical="center"/>
      <protection/>
    </xf>
    <xf numFmtId="0" fontId="7" fillId="2" borderId="9" xfId="18" applyFont="1" applyFill="1" applyBorder="1" applyAlignment="1" applyProtection="1">
      <alignment horizontal="left" vertical="center"/>
      <protection/>
    </xf>
    <xf numFmtId="0" fontId="7" fillId="3" borderId="10" xfId="18" applyFont="1" applyFill="1" applyBorder="1" applyAlignment="1" applyProtection="1">
      <alignment horizontal="left" vertical="center"/>
      <protection locked="0"/>
    </xf>
    <xf numFmtId="0" fontId="3" fillId="0" borderId="7" xfId="18" applyBorder="1">
      <alignment/>
      <protection/>
    </xf>
    <xf numFmtId="0" fontId="9" fillId="2" borderId="0" xfId="18" applyFont="1" applyFill="1" applyBorder="1" applyAlignment="1" applyProtection="1">
      <alignment horizontal="right" vertical="center"/>
      <protection/>
    </xf>
    <xf numFmtId="0" fontId="30" fillId="3" borderId="5" xfId="18" applyFont="1" applyFill="1" applyBorder="1" applyAlignment="1" applyProtection="1">
      <alignment horizontal="left"/>
      <protection locked="0"/>
    </xf>
    <xf numFmtId="0" fontId="3" fillId="0" borderId="6" xfId="18" applyBorder="1">
      <alignment/>
      <protection/>
    </xf>
    <xf numFmtId="0" fontId="3" fillId="0" borderId="3" xfId="18" applyBorder="1">
      <alignment/>
      <protection/>
    </xf>
    <xf numFmtId="0" fontId="12" fillId="2" borderId="0" xfId="18" applyFont="1" applyFill="1" applyAlignment="1" applyProtection="1">
      <alignment vertical="center"/>
      <protection/>
    </xf>
    <xf numFmtId="0" fontId="8" fillId="2" borderId="3" xfId="18" applyFont="1" applyFill="1" applyBorder="1" applyAlignment="1" applyProtection="1">
      <alignment horizontal="right"/>
      <protection/>
    </xf>
    <xf numFmtId="0" fontId="9" fillId="2" borderId="3" xfId="18" applyFont="1" applyFill="1" applyBorder="1" applyAlignment="1" applyProtection="1">
      <alignment horizontal="left" vertical="center"/>
      <protection/>
    </xf>
    <xf numFmtId="0" fontId="15" fillId="0" borderId="3" xfId="18" applyFont="1" applyBorder="1">
      <alignment/>
      <protection/>
    </xf>
    <xf numFmtId="0" fontId="15" fillId="0" borderId="3" xfId="18" applyFont="1" applyBorder="1" applyAlignment="1">
      <alignment horizontal="left"/>
      <protection/>
    </xf>
    <xf numFmtId="0" fontId="7" fillId="2" borderId="0" xfId="18" applyFont="1" applyFill="1" applyBorder="1" applyAlignment="1" applyProtection="1">
      <alignment horizontal="left" vertical="center"/>
      <protection/>
    </xf>
    <xf numFmtId="0" fontId="30" fillId="2" borderId="2" xfId="18" applyFont="1" applyFill="1" applyBorder="1" applyProtection="1">
      <alignment/>
      <protection locked="0"/>
    </xf>
    <xf numFmtId="0" fontId="30" fillId="3" borderId="4" xfId="18" applyFont="1" applyFill="1" applyBorder="1" applyAlignment="1" applyProtection="1">
      <alignment horizontal="right"/>
      <protection locked="0"/>
    </xf>
    <xf numFmtId="0" fontId="29" fillId="2" borderId="0" xfId="18" applyFont="1" applyFill="1" applyBorder="1" applyAlignment="1" applyProtection="1">
      <alignment horizontal="left"/>
      <protection/>
    </xf>
    <xf numFmtId="0" fontId="3" fillId="0" borderId="0" xfId="18" applyBorder="1">
      <alignment/>
      <protection/>
    </xf>
    <xf numFmtId="189" fontId="12" fillId="2" borderId="0" xfId="18" applyNumberFormat="1" applyFont="1" applyFill="1" applyAlignment="1" applyProtection="1">
      <alignment horizontal="center" vertical="center"/>
      <protection/>
    </xf>
    <xf numFmtId="0" fontId="27" fillId="0" borderId="2" xfId="18" applyFont="1" applyBorder="1">
      <alignment/>
      <protection/>
    </xf>
    <xf numFmtId="0" fontId="30" fillId="3" borderId="4" xfId="18" applyFont="1" applyFill="1" applyBorder="1" applyAlignment="1" applyProtection="1">
      <alignment horizontal="left"/>
      <protection locked="0"/>
    </xf>
    <xf numFmtId="0" fontId="15" fillId="0" borderId="0" xfId="18" applyFont="1" applyAlignment="1">
      <alignment horizontal="left"/>
      <protection/>
    </xf>
    <xf numFmtId="0" fontId="13" fillId="2" borderId="0" xfId="18" applyFont="1" applyFill="1" applyAlignment="1" applyProtection="1">
      <alignment vertical="center"/>
      <protection/>
    </xf>
    <xf numFmtId="0" fontId="14" fillId="2" borderId="0" xfId="18" applyFont="1" applyFill="1" applyAlignment="1" applyProtection="1">
      <alignment horizontal="right" vertical="center"/>
      <protection/>
    </xf>
    <xf numFmtId="0" fontId="8" fillId="2" borderId="0" xfId="18" applyFont="1" applyFill="1" applyBorder="1" applyAlignment="1" applyProtection="1">
      <alignment horizontal="left" vertical="center"/>
      <protection/>
    </xf>
    <xf numFmtId="0" fontId="12" fillId="2" borderId="0" xfId="18" applyFont="1" applyFill="1" applyAlignment="1" applyProtection="1">
      <alignment horizontal="right" vertical="center"/>
      <protection/>
    </xf>
    <xf numFmtId="0" fontId="4" fillId="2" borderId="0" xfId="18" applyFont="1" applyFill="1" applyAlignment="1">
      <alignment vertical="center"/>
      <protection/>
    </xf>
    <xf numFmtId="0" fontId="8" fillId="2" borderId="4" xfId="18" applyFont="1" applyFill="1" applyBorder="1" applyAlignment="1" applyProtection="1">
      <alignment horizontal="right" vertical="center"/>
      <protection/>
    </xf>
    <xf numFmtId="0" fontId="14" fillId="2" borderId="0" xfId="18" applyFont="1" applyFill="1" applyBorder="1" applyAlignment="1" applyProtection="1">
      <alignment horizontal="right" vertical="center"/>
      <protection/>
    </xf>
    <xf numFmtId="0" fontId="7" fillId="3" borderId="5" xfId="18" applyFont="1" applyFill="1" applyBorder="1" applyAlignment="1" applyProtection="1">
      <alignment horizontal="right" vertical="center"/>
      <protection locked="0"/>
    </xf>
    <xf numFmtId="0" fontId="7" fillId="2" borderId="6" xfId="18" applyFont="1" applyFill="1" applyBorder="1" applyAlignment="1" applyProtection="1">
      <alignment horizontal="right" vertical="center"/>
      <protection/>
    </xf>
    <xf numFmtId="0" fontId="7" fillId="3" borderId="10" xfId="18" applyFont="1" applyFill="1" applyBorder="1" applyAlignment="1" applyProtection="1">
      <alignment horizontal="right" vertical="center"/>
      <protection locked="0"/>
    </xf>
    <xf numFmtId="0" fontId="4" fillId="2" borderId="3" xfId="18" applyFont="1" applyFill="1" applyBorder="1" applyAlignment="1">
      <alignment vertical="center"/>
      <protection/>
    </xf>
    <xf numFmtId="0" fontId="30" fillId="3" borderId="4" xfId="18" applyFont="1" applyFill="1" applyBorder="1" applyAlignment="1" applyProtection="1">
      <alignment horizontal="right" vertical="center"/>
      <protection locked="0"/>
    </xf>
    <xf numFmtId="0" fontId="15" fillId="2" borderId="3" xfId="18" applyFont="1" applyFill="1" applyBorder="1" applyAlignment="1">
      <alignment vertical="center"/>
      <protection/>
    </xf>
    <xf numFmtId="0" fontId="15" fillId="2" borderId="0" xfId="18" applyFont="1" applyFill="1" applyAlignment="1">
      <alignment horizontal="left" vertical="center"/>
      <protection/>
    </xf>
    <xf numFmtId="0" fontId="30" fillId="3" borderId="5" xfId="18" applyFont="1" applyFill="1" applyBorder="1" applyAlignment="1" applyProtection="1">
      <alignment horizontal="left" vertical="center"/>
      <protection locked="0"/>
    </xf>
    <xf numFmtId="0" fontId="4" fillId="2" borderId="6" xfId="18" applyFont="1" applyFill="1" applyBorder="1" applyAlignment="1">
      <alignment vertical="center"/>
      <protection/>
    </xf>
    <xf numFmtId="0" fontId="30" fillId="3" borderId="10" xfId="18" applyFont="1" applyFill="1" applyBorder="1" applyAlignment="1" applyProtection="1">
      <alignment horizontal="left" vertical="center"/>
      <protection locked="0"/>
    </xf>
    <xf numFmtId="0" fontId="3" fillId="2" borderId="0" xfId="18" applyFill="1">
      <alignment/>
      <protection/>
    </xf>
    <xf numFmtId="0" fontId="7" fillId="2" borderId="0" xfId="18" applyFont="1" applyFill="1" applyAlignment="1" applyProtection="1">
      <alignment horizontal="left" vertical="center"/>
      <protection/>
    </xf>
    <xf numFmtId="189" fontId="7" fillId="2" borderId="0" xfId="18" applyNumberFormat="1" applyFont="1" applyFill="1" applyAlignment="1" applyProtection="1">
      <alignment horizontal="left" vertical="center"/>
      <protection/>
    </xf>
    <xf numFmtId="0" fontId="3" fillId="3" borderId="1" xfId="18" applyFill="1" applyBorder="1" applyAlignment="1">
      <alignment horizontal="center" vertical="center"/>
      <protection/>
    </xf>
    <xf numFmtId="0" fontId="15" fillId="3" borderId="1" xfId="18" applyFont="1" applyFill="1" applyBorder="1" applyAlignment="1">
      <alignment horizontal="center" vertical="center"/>
      <protection/>
    </xf>
    <xf numFmtId="0" fontId="16" fillId="3" borderId="1" xfId="18" applyFont="1" applyFill="1" applyBorder="1" applyAlignment="1">
      <alignment horizontal="center" vertical="center"/>
      <protection/>
    </xf>
    <xf numFmtId="0" fontId="3" fillId="3" borderId="1" xfId="18" applyFill="1" applyBorder="1" applyAlignment="1">
      <alignment horizontal="center"/>
      <protection/>
    </xf>
    <xf numFmtId="0" fontId="17" fillId="5" borderId="1" xfId="18" applyFont="1" applyFill="1" applyBorder="1" applyAlignment="1">
      <alignment horizontal="left"/>
      <protection/>
    </xf>
    <xf numFmtId="0" fontId="17" fillId="6" borderId="1" xfId="18" applyFont="1" applyFill="1" applyBorder="1" applyAlignment="1">
      <alignment horizontal="left"/>
      <protection/>
    </xf>
    <xf numFmtId="0" fontId="3" fillId="0" borderId="0" xfId="18" applyAlignment="1">
      <alignment horizontal="center"/>
      <protection/>
    </xf>
    <xf numFmtId="0" fontId="8" fillId="2" borderId="4" xfId="18" applyFont="1" applyFill="1" applyBorder="1" applyAlignment="1" applyProtection="1">
      <alignment horizontal="center"/>
      <protection/>
    </xf>
    <xf numFmtId="0" fontId="27" fillId="3" borderId="4" xfId="18" applyFont="1" applyFill="1" applyBorder="1" applyAlignment="1">
      <alignment horizontal="right"/>
      <protection/>
    </xf>
    <xf numFmtId="0" fontId="3" fillId="2" borderId="0" xfId="18" applyFont="1" applyFill="1" applyProtection="1">
      <alignment/>
      <protection/>
    </xf>
    <xf numFmtId="0" fontId="3" fillId="0" borderId="0" xfId="18" applyFont="1" applyProtection="1">
      <alignment/>
      <protection/>
    </xf>
    <xf numFmtId="0" fontId="32" fillId="0" borderId="0" xfId="18" applyFont="1" applyProtection="1">
      <alignment/>
      <protection/>
    </xf>
    <xf numFmtId="0" fontId="32" fillId="0" borderId="0" xfId="18" applyFont="1" applyAlignment="1" applyProtection="1">
      <alignment horizontal="center"/>
      <protection/>
    </xf>
    <xf numFmtId="0" fontId="8" fillId="2" borderId="4" xfId="18" applyFont="1" applyFill="1" applyBorder="1" applyAlignment="1" applyProtection="1">
      <alignment horizontal="right"/>
      <protection/>
    </xf>
    <xf numFmtId="0" fontId="7" fillId="3" borderId="5" xfId="18" applyFont="1" applyFill="1" applyBorder="1" applyAlignment="1" applyProtection="1">
      <alignment horizontal="left" vertical="center"/>
      <protection locked="0"/>
    </xf>
    <xf numFmtId="0" fontId="18" fillId="3" borderId="0" xfId="18" applyFont="1" applyFill="1" applyAlignment="1" applyProtection="1">
      <alignment horizontal="center"/>
      <protection locked="0"/>
    </xf>
    <xf numFmtId="0" fontId="20" fillId="3" borderId="0" xfId="18" applyFont="1" applyFill="1" applyAlignment="1" applyProtection="1">
      <alignment horizontal="center"/>
      <protection locked="0"/>
    </xf>
    <xf numFmtId="189" fontId="22" fillId="3" borderId="0" xfId="18" applyNumberFormat="1" applyFont="1" applyFill="1" applyAlignment="1" applyProtection="1">
      <alignment horizontal="center"/>
      <protection locked="0"/>
    </xf>
    <xf numFmtId="0" fontId="6" fillId="2" borderId="0" xfId="18" applyFont="1" applyFill="1" applyAlignment="1" applyProtection="1">
      <alignment horizontal="center" vertical="center"/>
      <protection/>
    </xf>
    <xf numFmtId="0" fontId="7" fillId="2" borderId="0" xfId="18" applyFont="1" applyFill="1" applyAlignment="1" applyProtection="1">
      <alignment horizontal="center" vertical="center"/>
      <protection/>
    </xf>
    <xf numFmtId="189" fontId="7" fillId="2" borderId="0" xfId="18" applyNumberFormat="1" applyFont="1" applyFill="1" applyAlignment="1" applyProtection="1">
      <alignment horizontal="center" vertical="center"/>
      <protection/>
    </xf>
    <xf numFmtId="0" fontId="31" fillId="2" borderId="0" xfId="18" applyFont="1" applyFill="1" applyAlignment="1" applyProtection="1">
      <alignment horizontal="center" vertical="center"/>
      <protection/>
    </xf>
    <xf numFmtId="189" fontId="31" fillId="2" borderId="0" xfId="18" applyNumberFormat="1" applyFont="1" applyFill="1" applyAlignment="1" applyProtection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сетка128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34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41.8515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1" spans="1:11" ht="20.2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K1" s="2" t="s">
        <v>68</v>
      </c>
    </row>
    <row r="2" spans="1:11" ht="15">
      <c r="A2" s="118" t="s">
        <v>148</v>
      </c>
      <c r="B2" s="118"/>
      <c r="C2" s="118"/>
      <c r="D2" s="118"/>
      <c r="E2" s="118"/>
      <c r="F2" s="118"/>
      <c r="G2" s="118"/>
      <c r="H2" s="118"/>
      <c r="I2" s="118"/>
      <c r="K2" s="3" t="s">
        <v>69</v>
      </c>
    </row>
    <row r="3" spans="1:9" ht="15">
      <c r="A3" s="119" t="s">
        <v>70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</v>
      </c>
      <c r="B6" s="7" t="s">
        <v>0</v>
      </c>
      <c r="C6" s="8" t="s">
        <v>2</v>
      </c>
      <c r="D6" s="8"/>
      <c r="E6" s="8"/>
      <c r="F6" s="8"/>
      <c r="G6" s="8"/>
      <c r="H6" s="8"/>
      <c r="I6" s="8"/>
    </row>
    <row r="7" spans="1:9" ht="18">
      <c r="A7" s="9" t="s">
        <v>212</v>
      </c>
      <c r="B7" s="10">
        <v>1</v>
      </c>
      <c r="C7" s="11" t="str">
        <f>'Мсетка1-4'!J125</f>
        <v>Хуснутдинов Радмир, УФАг</v>
      </c>
      <c r="D7" s="8"/>
      <c r="E7" s="8"/>
      <c r="F7" s="8"/>
      <c r="G7" s="8"/>
      <c r="H7" s="8"/>
      <c r="I7" s="8"/>
    </row>
    <row r="8" spans="1:9" ht="18">
      <c r="A8" s="9" t="s">
        <v>213</v>
      </c>
      <c r="B8" s="10">
        <v>2</v>
      </c>
      <c r="C8" s="11" t="str">
        <f>'Мсетка1-4'!J142</f>
        <v>Суюндуков Фанис, СИБг</v>
      </c>
      <c r="D8" s="8"/>
      <c r="E8" s="8"/>
      <c r="F8" s="8"/>
      <c r="G8" s="8"/>
      <c r="H8" s="8"/>
      <c r="I8" s="8"/>
    </row>
    <row r="9" spans="1:9" ht="18">
      <c r="A9" s="9" t="s">
        <v>214</v>
      </c>
      <c r="B9" s="10">
        <v>3</v>
      </c>
      <c r="C9" s="11" t="str">
        <f>'Мсетка5-6'!L65</f>
        <v>Макаров Роман, РККс</v>
      </c>
      <c r="D9" s="8"/>
      <c r="E9" s="8"/>
      <c r="F9" s="8"/>
      <c r="G9" s="8"/>
      <c r="H9" s="8"/>
      <c r="I9" s="8"/>
    </row>
    <row r="10" spans="1:9" ht="18">
      <c r="A10" s="9" t="s">
        <v>215</v>
      </c>
      <c r="B10" s="10">
        <v>4</v>
      </c>
      <c r="C10" s="11" t="str">
        <f>'Мсетка5-6'!L74</f>
        <v>Гумеров Мансур, СИБг</v>
      </c>
      <c r="D10" s="8"/>
      <c r="E10" s="8"/>
      <c r="F10" s="8"/>
      <c r="G10" s="8"/>
      <c r="H10" s="8"/>
      <c r="I10" s="8"/>
    </row>
    <row r="11" spans="1:9" ht="18">
      <c r="A11" s="9" t="s">
        <v>216</v>
      </c>
      <c r="B11" s="10">
        <v>5</v>
      </c>
      <c r="C11" s="11" t="str">
        <f>'Мсетка7-10'!J7</f>
        <v>Исянбаев Тагир, СИБг</v>
      </c>
      <c r="D11" s="8"/>
      <c r="E11" s="8"/>
      <c r="F11" s="8"/>
      <c r="G11" s="8"/>
      <c r="H11" s="8"/>
      <c r="I11" s="8"/>
    </row>
    <row r="12" spans="1:9" ht="18">
      <c r="A12" s="9" t="s">
        <v>217</v>
      </c>
      <c r="B12" s="10">
        <v>6</v>
      </c>
      <c r="C12" s="11" t="str">
        <f>'Мсетка7-10'!J9</f>
        <v>Нураев Батыр, РХАс</v>
      </c>
      <c r="D12" s="8"/>
      <c r="E12" s="8"/>
      <c r="F12" s="8"/>
      <c r="G12" s="8"/>
      <c r="H12" s="8"/>
      <c r="I12" s="8"/>
    </row>
    <row r="13" spans="1:9" ht="18">
      <c r="A13" s="9" t="s">
        <v>218</v>
      </c>
      <c r="B13" s="10">
        <v>7</v>
      </c>
      <c r="C13" s="11" t="str">
        <f>'Мсетка7-10'!F7</f>
        <v>Шамыков Кирилл, РМШс</v>
      </c>
      <c r="D13" s="8"/>
      <c r="E13" s="8"/>
      <c r="F13" s="8"/>
      <c r="G13" s="8"/>
      <c r="H13" s="8"/>
      <c r="I13" s="8"/>
    </row>
    <row r="14" spans="1:9" ht="18">
      <c r="A14" s="9" t="s">
        <v>219</v>
      </c>
      <c r="B14" s="10">
        <v>8</v>
      </c>
      <c r="C14" s="11" t="str">
        <f>'Мсетка7-10'!F9</f>
        <v>Каипов Спартак, РХАс</v>
      </c>
      <c r="D14" s="8"/>
      <c r="E14" s="8"/>
      <c r="F14" s="8"/>
      <c r="G14" s="8"/>
      <c r="H14" s="8"/>
      <c r="I14" s="8"/>
    </row>
    <row r="15" spans="1:9" ht="18">
      <c r="A15" s="9" t="s">
        <v>220</v>
      </c>
      <c r="B15" s="10">
        <v>9</v>
      </c>
      <c r="C15" s="11" t="str">
        <f>'Мсетка7-10'!D11</f>
        <v>Фролов Роман, УФАг</v>
      </c>
      <c r="D15" s="8"/>
      <c r="E15" s="8"/>
      <c r="F15" s="8"/>
      <c r="G15" s="8"/>
      <c r="H15" s="8"/>
      <c r="I15" s="8"/>
    </row>
    <row r="16" spans="1:9" ht="18">
      <c r="A16" s="9" t="s">
        <v>221</v>
      </c>
      <c r="B16" s="10">
        <v>10</v>
      </c>
      <c r="C16" s="11" t="str">
        <f>'Мсетка7-10'!D14</f>
        <v>Юртбаков Динис, РБМг</v>
      </c>
      <c r="D16" s="8"/>
      <c r="E16" s="8"/>
      <c r="F16" s="8"/>
      <c r="G16" s="8"/>
      <c r="H16" s="8"/>
      <c r="I16" s="8"/>
    </row>
    <row r="17" spans="1:9" ht="18">
      <c r="A17" s="9" t="s">
        <v>222</v>
      </c>
      <c r="B17" s="10">
        <v>11</v>
      </c>
      <c r="C17" s="11" t="str">
        <f>'Мсетка7-10'!G14</f>
        <v>Ярмухаметов Булат, РХАс</v>
      </c>
      <c r="D17" s="8"/>
      <c r="E17" s="8"/>
      <c r="F17" s="8"/>
      <c r="G17" s="8"/>
      <c r="H17" s="8"/>
      <c r="I17" s="8"/>
    </row>
    <row r="18" spans="1:9" ht="18">
      <c r="A18" s="9" t="s">
        <v>223</v>
      </c>
      <c r="B18" s="10">
        <v>12</v>
      </c>
      <c r="C18" s="11" t="str">
        <f>'Мсетка7-10'!G16</f>
        <v>Файзуллин Даниэль, ОКТг</v>
      </c>
      <c r="D18" s="8"/>
      <c r="E18" s="8"/>
      <c r="F18" s="8"/>
      <c r="G18" s="8"/>
      <c r="H18" s="8"/>
      <c r="I18" s="8"/>
    </row>
    <row r="19" spans="1:9" ht="18">
      <c r="A19" s="9" t="s">
        <v>224</v>
      </c>
      <c r="B19" s="10">
        <v>13</v>
      </c>
      <c r="C19" s="11" t="str">
        <f>'Мсетка7-10'!D19</f>
        <v>Хасанов Булат, РБУс</v>
      </c>
      <c r="D19" s="8"/>
      <c r="E19" s="8"/>
      <c r="F19" s="8"/>
      <c r="G19" s="8"/>
      <c r="H19" s="8"/>
      <c r="I19" s="8"/>
    </row>
    <row r="20" spans="1:9" ht="18">
      <c r="A20" s="9" t="s">
        <v>225</v>
      </c>
      <c r="B20" s="10">
        <v>14</v>
      </c>
      <c r="C20" s="11" t="str">
        <f>'Мсетка7-10'!D22</f>
        <v>Балабанов Альберт, УФАг</v>
      </c>
      <c r="D20" s="8"/>
      <c r="E20" s="8"/>
      <c r="F20" s="8"/>
      <c r="G20" s="8"/>
      <c r="H20" s="8"/>
      <c r="I20" s="8"/>
    </row>
    <row r="21" spans="1:9" ht="18">
      <c r="A21" s="9" t="s">
        <v>226</v>
      </c>
      <c r="B21" s="10">
        <v>15</v>
      </c>
      <c r="C21" s="11" t="str">
        <f>'Мсетка7-10'!G19</f>
        <v>Иргалиев Ильдар, РЧЕс</v>
      </c>
      <c r="D21" s="8"/>
      <c r="E21" s="8"/>
      <c r="F21" s="8"/>
      <c r="G21" s="8"/>
      <c r="H21" s="8"/>
      <c r="I21" s="8"/>
    </row>
    <row r="22" spans="1:9" ht="18">
      <c r="A22" s="9" t="s">
        <v>227</v>
      </c>
      <c r="B22" s="10">
        <v>16</v>
      </c>
      <c r="C22" s="11" t="str">
        <f>'Мсетка7-10'!G21</f>
        <v>Мугинов Максим, РКИс</v>
      </c>
      <c r="D22" s="8"/>
      <c r="E22" s="8"/>
      <c r="F22" s="8"/>
      <c r="G22" s="8"/>
      <c r="H22" s="8"/>
      <c r="I22" s="8"/>
    </row>
    <row r="23" spans="1:9" ht="18">
      <c r="A23" s="9" t="s">
        <v>228</v>
      </c>
      <c r="B23" s="10">
        <v>17</v>
      </c>
      <c r="C23" s="11" t="str">
        <f>'Мсетка7-10'!E31</f>
        <v>Шамратов Олег, РМШс</v>
      </c>
      <c r="D23" s="8"/>
      <c r="E23" s="8"/>
      <c r="F23" s="8"/>
      <c r="G23" s="8"/>
      <c r="H23" s="8"/>
      <c r="I23" s="8"/>
    </row>
    <row r="24" spans="1:9" ht="18">
      <c r="A24" s="9" t="s">
        <v>229</v>
      </c>
      <c r="B24" s="10">
        <v>18</v>
      </c>
      <c r="C24" s="11" t="str">
        <f>'Мсетка7-10'!E37</f>
        <v>Ахметшин Ильяс, РБУс</v>
      </c>
      <c r="D24" s="8"/>
      <c r="E24" s="8"/>
      <c r="F24" s="8"/>
      <c r="G24" s="8"/>
      <c r="H24" s="8"/>
      <c r="I24" s="8"/>
    </row>
    <row r="25" spans="1:9" ht="18">
      <c r="A25" s="9" t="s">
        <v>230</v>
      </c>
      <c r="B25" s="10">
        <v>19</v>
      </c>
      <c r="C25" s="11" t="str">
        <f>'Мсетка7-10'!J13</f>
        <v>Мирун Александр, ОКТг</v>
      </c>
      <c r="D25" s="8"/>
      <c r="E25" s="8"/>
      <c r="F25" s="8"/>
      <c r="G25" s="8"/>
      <c r="H25" s="8"/>
      <c r="I25" s="8"/>
    </row>
    <row r="26" spans="1:9" ht="18">
      <c r="A26" s="9" t="s">
        <v>231</v>
      </c>
      <c r="B26" s="10">
        <v>20</v>
      </c>
      <c r="C26" s="11" t="str">
        <f>'Мсетка7-10'!J15</f>
        <v>Ахметшин Ильназ, РБУс</v>
      </c>
      <c r="D26" s="8"/>
      <c r="E26" s="8"/>
      <c r="F26" s="8"/>
      <c r="G26" s="8"/>
      <c r="H26" s="8"/>
      <c r="I26" s="8"/>
    </row>
    <row r="27" spans="1:9" ht="18">
      <c r="A27" s="9" t="s">
        <v>232</v>
      </c>
      <c r="B27" s="10">
        <v>21</v>
      </c>
      <c r="C27" s="11" t="str">
        <f>'Мсетка7-10'!H26</f>
        <v>Дерюгин Родион, ОКТг</v>
      </c>
      <c r="D27" s="8"/>
      <c r="E27" s="8"/>
      <c r="F27" s="8"/>
      <c r="G27" s="8"/>
      <c r="H27" s="8"/>
      <c r="I27" s="8"/>
    </row>
    <row r="28" spans="1:9" ht="18">
      <c r="A28" s="9" t="s">
        <v>233</v>
      </c>
      <c r="B28" s="10">
        <v>22</v>
      </c>
      <c r="C28" s="11" t="str">
        <f>'Мсетка7-10'!H29</f>
        <v>Макаров Кирилл, РККс</v>
      </c>
      <c r="D28" s="8"/>
      <c r="E28" s="8"/>
      <c r="F28" s="8"/>
      <c r="G28" s="8"/>
      <c r="H28" s="8"/>
      <c r="I28" s="8"/>
    </row>
    <row r="29" spans="1:9" ht="18">
      <c r="A29" s="9" t="s">
        <v>234</v>
      </c>
      <c r="B29" s="10">
        <v>23</v>
      </c>
      <c r="C29" s="11" t="str">
        <f>'Мсетка7-10'!J19</f>
        <v>Быков Станислав, РБКс</v>
      </c>
      <c r="D29" s="8"/>
      <c r="E29" s="8"/>
      <c r="F29" s="8"/>
      <c r="G29" s="8"/>
      <c r="H29" s="8"/>
      <c r="I29" s="8"/>
    </row>
    <row r="30" spans="1:9" ht="18">
      <c r="A30" s="9" t="s">
        <v>235</v>
      </c>
      <c r="B30" s="10">
        <v>24</v>
      </c>
      <c r="C30" s="11" t="str">
        <f>'Мсетка7-10'!J21</f>
        <v>Габдрафиков Тимур, РБКс</v>
      </c>
      <c r="D30" s="8"/>
      <c r="E30" s="8"/>
      <c r="F30" s="8"/>
      <c r="G30" s="8"/>
      <c r="H30" s="8"/>
      <c r="I30" s="8"/>
    </row>
    <row r="31" spans="1:9" ht="18">
      <c r="A31" s="9" t="s">
        <v>241</v>
      </c>
      <c r="B31" s="10">
        <v>25</v>
      </c>
      <c r="C31" s="11" t="str">
        <f>'Мсетка7-10'!E47</f>
        <v>Ильин Валерий, РМШс</v>
      </c>
      <c r="D31" s="8"/>
      <c r="E31" s="8"/>
      <c r="F31" s="8"/>
      <c r="G31" s="8"/>
      <c r="H31" s="8"/>
      <c r="I31" s="8"/>
    </row>
    <row r="32" spans="1:9" ht="18">
      <c r="A32" s="9" t="s">
        <v>236</v>
      </c>
      <c r="B32" s="10">
        <v>26</v>
      </c>
      <c r="C32" s="11" t="str">
        <f>'Мсетка7-10'!E53</f>
        <v>Мухамадиев Айнур, РБВс</v>
      </c>
      <c r="D32" s="8"/>
      <c r="E32" s="8"/>
      <c r="F32" s="8"/>
      <c r="G32" s="8"/>
      <c r="H32" s="8"/>
      <c r="I32" s="8"/>
    </row>
    <row r="33" spans="1:9" ht="18">
      <c r="A33" s="9" t="s">
        <v>237</v>
      </c>
      <c r="B33" s="10">
        <v>27</v>
      </c>
      <c r="C33" s="11" t="str">
        <f>'Мсетка7-10'!J24</f>
        <v>Саитов Флюр, РБМг</v>
      </c>
      <c r="D33" s="8"/>
      <c r="E33" s="8"/>
      <c r="F33" s="8"/>
      <c r="G33" s="8"/>
      <c r="H33" s="8"/>
      <c r="I33" s="8"/>
    </row>
    <row r="34" spans="1:9" ht="18">
      <c r="A34" s="9" t="s">
        <v>238</v>
      </c>
      <c r="B34" s="10">
        <v>28</v>
      </c>
      <c r="C34" s="11" t="str">
        <f>'Мсетка7-10'!J26</f>
        <v>Шагиев Ильшат, РМЕс</v>
      </c>
      <c r="D34" s="8"/>
      <c r="E34" s="8"/>
      <c r="F34" s="8"/>
      <c r="G34" s="8"/>
      <c r="H34" s="8"/>
      <c r="I34" s="8"/>
    </row>
    <row r="35" spans="1:9" ht="18">
      <c r="A35" s="9" t="s">
        <v>239</v>
      </c>
      <c r="B35" s="10">
        <v>29</v>
      </c>
      <c r="C35" s="11" t="str">
        <f>'Мсетка7-10'!I35</f>
        <v>Хакимов Арсен, РБКс</v>
      </c>
      <c r="D35" s="8"/>
      <c r="E35" s="8"/>
      <c r="F35" s="8"/>
      <c r="G35" s="8"/>
      <c r="H35" s="8"/>
      <c r="I35" s="8"/>
    </row>
    <row r="36" spans="1:9" ht="18">
      <c r="A36" s="9" t="s">
        <v>240</v>
      </c>
      <c r="B36" s="10">
        <v>30</v>
      </c>
      <c r="C36" s="11" t="str">
        <f>'Мсетка7-10'!I38</f>
        <v>Гайнанов Урал, РКИс</v>
      </c>
      <c r="D36" s="8"/>
      <c r="E36" s="8"/>
      <c r="F36" s="8"/>
      <c r="G36" s="8"/>
      <c r="H36" s="8"/>
      <c r="I36" s="8"/>
    </row>
    <row r="37" spans="1:9" ht="18">
      <c r="A37" s="9" t="s">
        <v>279</v>
      </c>
      <c r="B37" s="10">
        <v>31</v>
      </c>
      <c r="C37" s="11" t="str">
        <f>'Мсетка7-10'!I41</f>
        <v>Филенков Иван, РКЛс</v>
      </c>
      <c r="D37" s="8"/>
      <c r="E37" s="8"/>
      <c r="F37" s="8"/>
      <c r="G37" s="8"/>
      <c r="H37" s="8"/>
      <c r="I37" s="8"/>
    </row>
    <row r="38" spans="1:9" ht="18">
      <c r="A38" s="9" t="s">
        <v>242</v>
      </c>
      <c r="B38" s="10">
        <v>32</v>
      </c>
      <c r="C38" s="11" t="str">
        <f>'Мсетка7-10'!I43</f>
        <v>Михалев Роман, РНУс</v>
      </c>
      <c r="D38" s="8"/>
      <c r="E38" s="8"/>
      <c r="F38" s="8"/>
      <c r="G38" s="8"/>
      <c r="H38" s="8"/>
      <c r="I38" s="8"/>
    </row>
    <row r="39" spans="1:9" ht="18">
      <c r="A39" s="9" t="s">
        <v>244</v>
      </c>
      <c r="B39" s="10">
        <v>33</v>
      </c>
      <c r="C39" s="11" t="str">
        <f>'Мсетка7-10'!E70</f>
        <v>Гимазов Айрат, РКИс</v>
      </c>
      <c r="D39" s="8"/>
      <c r="E39" s="8"/>
      <c r="F39" s="8"/>
      <c r="G39" s="8"/>
      <c r="H39" s="8"/>
      <c r="I39" s="8"/>
    </row>
    <row r="40" spans="1:9" ht="18">
      <c r="A40" s="9" t="s">
        <v>243</v>
      </c>
      <c r="B40" s="10">
        <v>34</v>
      </c>
      <c r="C40" s="11" t="str">
        <f>'Мсетка7-10'!E73</f>
        <v>Гарипов Алтынсура, РМЕс</v>
      </c>
      <c r="D40" s="8"/>
      <c r="E40" s="8"/>
      <c r="F40" s="8"/>
      <c r="G40" s="8"/>
      <c r="H40" s="8"/>
      <c r="I40" s="8"/>
    </row>
    <row r="41" spans="1:9" ht="18">
      <c r="A41" s="9" t="s">
        <v>280</v>
      </c>
      <c r="B41" s="10">
        <v>35</v>
      </c>
      <c r="C41" s="11" t="str">
        <f>'Мсетка7-10'!I46</f>
        <v>Шарипов Александр, РКЛс</v>
      </c>
      <c r="D41" s="8"/>
      <c r="E41" s="8"/>
      <c r="F41" s="8"/>
      <c r="G41" s="8"/>
      <c r="H41" s="8"/>
      <c r="I41" s="8"/>
    </row>
    <row r="42" spans="1:9" ht="18">
      <c r="A42" s="9" t="s">
        <v>245</v>
      </c>
      <c r="B42" s="10">
        <v>36</v>
      </c>
      <c r="C42" s="11" t="str">
        <f>'Мсетка7-10'!I48</f>
        <v>Евсеев Иван, РАЛс</v>
      </c>
      <c r="D42" s="8"/>
      <c r="E42" s="8"/>
      <c r="F42" s="8"/>
      <c r="G42" s="8"/>
      <c r="H42" s="8"/>
      <c r="I42" s="8"/>
    </row>
    <row r="43" spans="1:9" ht="18">
      <c r="A43" s="9" t="s">
        <v>273</v>
      </c>
      <c r="B43" s="10">
        <v>37</v>
      </c>
      <c r="C43" s="11" t="str">
        <f>'Мсетка7-10'!I53</f>
        <v>Гильмуранов Никита, РТАс</v>
      </c>
      <c r="D43" s="8"/>
      <c r="E43" s="8"/>
      <c r="F43" s="8"/>
      <c r="G43" s="8"/>
      <c r="H43" s="8"/>
      <c r="I43" s="8"/>
    </row>
    <row r="44" spans="1:9" ht="18">
      <c r="A44" s="9" t="s">
        <v>274</v>
      </c>
      <c r="B44" s="10">
        <v>38</v>
      </c>
      <c r="C44" s="11" t="str">
        <f>'Мсетка7-10'!I56</f>
        <v>Самарин Данил, РСАс</v>
      </c>
      <c r="D44" s="8"/>
      <c r="E44" s="8"/>
      <c r="F44" s="8"/>
      <c r="G44" s="8"/>
      <c r="H44" s="8"/>
      <c r="I44" s="8"/>
    </row>
    <row r="45" spans="1:9" ht="18">
      <c r="A45" s="9" t="s">
        <v>246</v>
      </c>
      <c r="B45" s="10">
        <v>39</v>
      </c>
      <c r="C45" s="11" t="str">
        <f>'Мсетка7-10'!G58</f>
        <v>Хаматгалимов Эдуард, РККс</v>
      </c>
      <c r="D45" s="8"/>
      <c r="E45" s="8"/>
      <c r="F45" s="8"/>
      <c r="G45" s="8"/>
      <c r="H45" s="8"/>
      <c r="I45" s="8"/>
    </row>
    <row r="46" spans="1:9" ht="18">
      <c r="A46" s="9" t="s">
        <v>247</v>
      </c>
      <c r="B46" s="10">
        <v>40</v>
      </c>
      <c r="C46" s="11" t="str">
        <f>'Мсетка7-10'!G60</f>
        <v>Саитгареев Ильнур, РСАс</v>
      </c>
      <c r="D46" s="8"/>
      <c r="E46" s="8"/>
      <c r="F46" s="8"/>
      <c r="G46" s="8"/>
      <c r="H46" s="8"/>
      <c r="I46" s="8"/>
    </row>
    <row r="47" spans="1:9" ht="18">
      <c r="A47" s="9" t="s">
        <v>272</v>
      </c>
      <c r="B47" s="10">
        <v>41</v>
      </c>
      <c r="C47" s="11" t="str">
        <f>'Мсетка7-10'!J69</f>
        <v>Абдрахманов Ильнур, РМЕс</v>
      </c>
      <c r="D47" s="8"/>
      <c r="E47" s="8"/>
      <c r="F47" s="8"/>
      <c r="G47" s="8"/>
      <c r="H47" s="8"/>
      <c r="I47" s="8"/>
    </row>
    <row r="48" spans="1:9" ht="18">
      <c r="A48" s="9" t="s">
        <v>260</v>
      </c>
      <c r="B48" s="10">
        <v>42</v>
      </c>
      <c r="C48" s="11" t="str">
        <f>'Мсетка7-10'!J75</f>
        <v>Сафаров Ильнар, РБТс</v>
      </c>
      <c r="D48" s="8"/>
      <c r="E48" s="8"/>
      <c r="F48" s="8"/>
      <c r="G48" s="8"/>
      <c r="H48" s="8"/>
      <c r="I48" s="8"/>
    </row>
    <row r="49" spans="1:9" ht="18">
      <c r="A49" s="9" t="s">
        <v>261</v>
      </c>
      <c r="B49" s="10">
        <v>43</v>
      </c>
      <c r="C49" s="11" t="str">
        <f>'Мсетка7-10'!J60</f>
        <v>Уразгильдин Ямиль, РБМг</v>
      </c>
      <c r="D49" s="8"/>
      <c r="E49" s="8"/>
      <c r="F49" s="8"/>
      <c r="G49" s="8"/>
      <c r="H49" s="8"/>
      <c r="I49" s="8"/>
    </row>
    <row r="50" spans="1:9" ht="18">
      <c r="A50" s="9" t="s">
        <v>262</v>
      </c>
      <c r="B50" s="10">
        <v>44</v>
      </c>
      <c r="C50" s="11" t="str">
        <f>'Мсетка7-10'!J62</f>
        <v>Хабиров Камиль, РКРс</v>
      </c>
      <c r="D50" s="8"/>
      <c r="E50" s="8"/>
      <c r="F50" s="8"/>
      <c r="G50" s="8"/>
      <c r="H50" s="8"/>
      <c r="I50" s="8"/>
    </row>
    <row r="51" spans="1:9" ht="18">
      <c r="A51" s="9" t="s">
        <v>248</v>
      </c>
      <c r="B51" s="10">
        <v>45</v>
      </c>
      <c r="C51" s="11" t="str">
        <f>'Мсетка7-10'!I83</f>
        <v>Мухамадеев Анвар, РБТс</v>
      </c>
      <c r="D51" s="8"/>
      <c r="E51" s="8"/>
      <c r="F51" s="8"/>
      <c r="G51" s="8"/>
      <c r="H51" s="8"/>
      <c r="I51" s="8"/>
    </row>
    <row r="52" spans="1:9" ht="18">
      <c r="A52" s="9" t="s">
        <v>252</v>
      </c>
      <c r="B52" s="10">
        <v>46</v>
      </c>
      <c r="C52" s="11" t="str">
        <f>'Мсетка7-10'!I86</f>
        <v>Безматерных Иван, РНУс</v>
      </c>
      <c r="D52" s="8"/>
      <c r="E52" s="8"/>
      <c r="F52" s="8"/>
      <c r="G52" s="8"/>
      <c r="H52" s="8"/>
      <c r="I52" s="8"/>
    </row>
    <row r="53" spans="1:9" ht="18">
      <c r="A53" s="9" t="s">
        <v>253</v>
      </c>
      <c r="B53" s="10">
        <v>47</v>
      </c>
      <c r="C53" s="11" t="str">
        <f>'Мсетка7-10'!J78</f>
        <v>Каримов Азамат, РСАс</v>
      </c>
      <c r="D53" s="8"/>
      <c r="E53" s="8"/>
      <c r="F53" s="8"/>
      <c r="G53" s="8"/>
      <c r="H53" s="8"/>
      <c r="I53" s="8"/>
    </row>
    <row r="54" spans="1:9" ht="18">
      <c r="A54" s="9" t="s">
        <v>249</v>
      </c>
      <c r="B54" s="10">
        <v>48</v>
      </c>
      <c r="C54" s="11" t="str">
        <f>'Мсетка7-10'!J80</f>
        <v>Атыпов Глеб, НЕФг</v>
      </c>
      <c r="D54" s="8"/>
      <c r="E54" s="8"/>
      <c r="F54" s="8"/>
      <c r="G54" s="8"/>
      <c r="H54" s="8"/>
      <c r="I54" s="8"/>
    </row>
    <row r="55" spans="1:9" ht="18">
      <c r="A55" s="9" t="s">
        <v>250</v>
      </c>
      <c r="B55" s="10">
        <v>49</v>
      </c>
      <c r="C55" s="11" t="str">
        <f>'Мсетка7-10'!E107</f>
        <v>Филенков Михаил, РКЛс</v>
      </c>
      <c r="D55" s="8"/>
      <c r="E55" s="8"/>
      <c r="F55" s="8"/>
      <c r="G55" s="8"/>
      <c r="H55" s="8"/>
      <c r="I55" s="8"/>
    </row>
    <row r="56" spans="1:9" ht="18">
      <c r="A56" s="9" t="s">
        <v>251</v>
      </c>
      <c r="B56" s="10">
        <v>50</v>
      </c>
      <c r="C56" s="11" t="str">
        <f>'Мсетка7-10'!E110</f>
        <v>Ахметгареев Влад, РАЛс</v>
      </c>
      <c r="D56" s="8"/>
      <c r="E56" s="8"/>
      <c r="F56" s="8"/>
      <c r="G56" s="8"/>
      <c r="H56" s="8"/>
      <c r="I56" s="8"/>
    </row>
    <row r="57" spans="1:9" ht="18">
      <c r="A57" s="9" t="s">
        <v>254</v>
      </c>
      <c r="B57" s="10">
        <v>51</v>
      </c>
      <c r="C57" s="11" t="str">
        <f>'Мсетка7-10'!J95</f>
        <v>Гарифуллин Данил, РТАс</v>
      </c>
      <c r="D57" s="8"/>
      <c r="E57" s="8"/>
      <c r="F57" s="8"/>
      <c r="G57" s="8"/>
      <c r="H57" s="8"/>
      <c r="I57" s="8"/>
    </row>
    <row r="58" spans="1:9" ht="18">
      <c r="A58" s="9" t="s">
        <v>255</v>
      </c>
      <c r="B58" s="10">
        <v>52</v>
      </c>
      <c r="C58" s="11" t="str">
        <f>'Мсетка7-10'!J97</f>
        <v>Мифтахов Руслан, РЕРс</v>
      </c>
      <c r="D58" s="8"/>
      <c r="E58" s="8"/>
      <c r="F58" s="8"/>
      <c r="G58" s="8"/>
      <c r="H58" s="8"/>
      <c r="I58" s="8"/>
    </row>
    <row r="59" spans="1:9" ht="18">
      <c r="A59" s="9" t="s">
        <v>256</v>
      </c>
      <c r="B59" s="10">
        <v>53</v>
      </c>
      <c r="C59" s="11" t="str">
        <f>'Мсетка7-10'!J102</f>
        <v>Камалиев Динис, РБВс</v>
      </c>
      <c r="D59" s="8"/>
      <c r="E59" s="8"/>
      <c r="F59" s="8"/>
      <c r="G59" s="8"/>
      <c r="H59" s="8"/>
      <c r="I59" s="8"/>
    </row>
    <row r="60" spans="1:9" ht="18">
      <c r="A60" s="9" t="s">
        <v>269</v>
      </c>
      <c r="B60" s="10">
        <v>54</v>
      </c>
      <c r="C60" s="11" t="str">
        <f>'Мсетка7-10'!J105</f>
        <v>Каримов Ильнар, РБВс</v>
      </c>
      <c r="D60" s="8"/>
      <c r="E60" s="8"/>
      <c r="F60" s="8"/>
      <c r="G60" s="8"/>
      <c r="H60" s="8"/>
      <c r="I60" s="8"/>
    </row>
    <row r="61" spans="1:9" ht="18">
      <c r="A61" s="9" t="s">
        <v>270</v>
      </c>
      <c r="B61" s="10">
        <v>55</v>
      </c>
      <c r="C61" s="11" t="str">
        <f>'Мсетка7-10'!G95</f>
        <v>Ульмаскулов Вильдан, РКРс</v>
      </c>
      <c r="D61" s="8"/>
      <c r="E61" s="8"/>
      <c r="F61" s="8"/>
      <c r="G61" s="8"/>
      <c r="H61" s="8"/>
      <c r="I61" s="8"/>
    </row>
    <row r="62" spans="1:9" ht="18">
      <c r="A62" s="9" t="s">
        <v>271</v>
      </c>
      <c r="B62" s="10">
        <v>56</v>
      </c>
      <c r="C62" s="11" t="str">
        <f>'Мсетка7-10'!G97</f>
        <v>Миранов Тимур, РКРс</v>
      </c>
      <c r="D62" s="8"/>
      <c r="E62" s="8"/>
      <c r="F62" s="8"/>
      <c r="G62" s="8"/>
      <c r="H62" s="8"/>
      <c r="I62" s="8"/>
    </row>
    <row r="63" spans="1:9" ht="18">
      <c r="A63" s="9" t="s">
        <v>281</v>
      </c>
      <c r="B63" s="10">
        <v>57</v>
      </c>
      <c r="C63" s="11" t="str">
        <f>'Мсетка7-10'!J114</f>
        <v>Басыров Ильяс, РАЛс</v>
      </c>
      <c r="D63" s="8"/>
      <c r="E63" s="8"/>
      <c r="F63" s="8"/>
      <c r="G63" s="8"/>
      <c r="H63" s="8"/>
      <c r="I63" s="8"/>
    </row>
    <row r="64" spans="1:9" ht="18">
      <c r="A64" s="9" t="s">
        <v>263</v>
      </c>
      <c r="B64" s="10">
        <v>58</v>
      </c>
      <c r="C64" s="11" t="str">
        <f>'Мсетка7-10'!J120</f>
        <v>Харисов Айдар, РЕРс</v>
      </c>
      <c r="D64" s="8"/>
      <c r="E64" s="8"/>
      <c r="F64" s="8"/>
      <c r="G64" s="8"/>
      <c r="H64" s="8"/>
      <c r="I64" s="8"/>
    </row>
    <row r="65" spans="1:9" ht="18">
      <c r="A65" s="9" t="s">
        <v>264</v>
      </c>
      <c r="B65" s="10">
        <v>59</v>
      </c>
      <c r="C65" s="11" t="str">
        <f>'Мсетка7-10'!J123</f>
        <v>Ахметшин Шамиль, РЧЕс</v>
      </c>
      <c r="D65" s="8"/>
      <c r="E65" s="8"/>
      <c r="F65" s="8"/>
      <c r="G65" s="8"/>
      <c r="H65" s="8"/>
      <c r="I65" s="8"/>
    </row>
    <row r="66" spans="1:9" ht="18">
      <c r="A66" s="9" t="s">
        <v>265</v>
      </c>
      <c r="B66" s="10">
        <v>60</v>
      </c>
      <c r="C66" s="11" t="str">
        <f>'Мсетка7-10'!J125</f>
        <v>Гатиятов Азамат, РБТс</v>
      </c>
      <c r="D66" s="8"/>
      <c r="E66" s="8"/>
      <c r="F66" s="8"/>
      <c r="G66" s="8"/>
      <c r="H66" s="8"/>
      <c r="I66" s="8"/>
    </row>
    <row r="67" spans="1:9" ht="18">
      <c r="A67" s="9" t="s">
        <v>257</v>
      </c>
      <c r="B67" s="10">
        <v>61</v>
      </c>
      <c r="C67" s="11" t="str">
        <f>'Мсетка7-10'!J130</f>
        <v>Гафуров Марат, РЕРс</v>
      </c>
      <c r="D67" s="8"/>
      <c r="E67" s="8"/>
      <c r="F67" s="8"/>
      <c r="G67" s="8"/>
      <c r="H67" s="8"/>
      <c r="I67" s="8"/>
    </row>
    <row r="68" spans="1:9" ht="18">
      <c r="A68" s="9" t="s">
        <v>266</v>
      </c>
      <c r="B68" s="10">
        <v>62</v>
      </c>
      <c r="C68" s="11" t="str">
        <f>'Мсетка7-10'!J133</f>
        <v>Набиев Рамзан, НЕФг</v>
      </c>
      <c r="D68" s="8"/>
      <c r="E68" s="8"/>
      <c r="F68" s="8"/>
      <c r="G68" s="8"/>
      <c r="H68" s="8"/>
      <c r="I68" s="8"/>
    </row>
    <row r="69" spans="1:9" ht="18">
      <c r="A69" s="9" t="s">
        <v>258</v>
      </c>
      <c r="B69" s="10">
        <v>63</v>
      </c>
      <c r="C69" s="11" t="str">
        <f>'Мсетка7-10'!G123</f>
        <v>Сайфутдинов Тимур, РНУс</v>
      </c>
      <c r="D69" s="8"/>
      <c r="E69" s="8"/>
      <c r="F69" s="8"/>
      <c r="G69" s="8"/>
      <c r="H69" s="8"/>
      <c r="I69" s="8"/>
    </row>
    <row r="70" spans="1:9" ht="18">
      <c r="A70" s="9" t="s">
        <v>259</v>
      </c>
      <c r="B70" s="10">
        <v>64</v>
      </c>
      <c r="C70" s="11" t="str">
        <f>'Мсетка7-10'!G125</f>
        <v>Шайхалиев Булат, НЕФг</v>
      </c>
      <c r="D70" s="8"/>
      <c r="E70" s="8"/>
      <c r="F70" s="8"/>
      <c r="G70" s="8"/>
      <c r="H70" s="8"/>
      <c r="I70" s="8"/>
    </row>
    <row r="71" spans="1:9" ht="18">
      <c r="A71" s="9" t="s">
        <v>267</v>
      </c>
      <c r="B71" s="10">
        <v>65</v>
      </c>
      <c r="C71" s="11" t="str">
        <f>'Мсетка7-10'!F153</f>
        <v>Шаймиев Максим, РТАс</v>
      </c>
      <c r="D71" s="8"/>
      <c r="E71" s="8"/>
      <c r="F71" s="8"/>
      <c r="G71" s="8"/>
      <c r="H71" s="8"/>
      <c r="I71" s="8"/>
    </row>
    <row r="72" spans="1:9" ht="18">
      <c r="A72" s="9" t="s">
        <v>268</v>
      </c>
      <c r="B72" s="10">
        <v>66</v>
      </c>
      <c r="C72" s="11" t="str">
        <f>'Мсетка7-10'!F159</f>
        <v>Анваров Фаил, РЧЕс</v>
      </c>
      <c r="D72" s="8"/>
      <c r="E72" s="8"/>
      <c r="F72" s="8"/>
      <c r="G72" s="8"/>
      <c r="H72" s="8"/>
      <c r="I72" s="8"/>
    </row>
    <row r="73" spans="1:9" ht="18">
      <c r="A73" s="9" t="s">
        <v>3</v>
      </c>
      <c r="B73" s="10">
        <v>67</v>
      </c>
      <c r="C73" s="11">
        <f>'Мсетка7-10'!J136</f>
        <v>0</v>
      </c>
      <c r="D73" s="8"/>
      <c r="E73" s="8"/>
      <c r="F73" s="8"/>
      <c r="G73" s="8"/>
      <c r="H73" s="8"/>
      <c r="I73" s="8"/>
    </row>
    <row r="74" spans="1:9" ht="18">
      <c r="A74" s="9" t="s">
        <v>3</v>
      </c>
      <c r="B74" s="10">
        <v>68</v>
      </c>
      <c r="C74" s="11">
        <f>'Мсетка7-10'!J138</f>
        <v>0</v>
      </c>
      <c r="D74" s="8"/>
      <c r="E74" s="8"/>
      <c r="F74" s="8"/>
      <c r="G74" s="8"/>
      <c r="H74" s="8"/>
      <c r="I74" s="8"/>
    </row>
    <row r="75" spans="1:9" ht="18">
      <c r="A75" s="9" t="s">
        <v>3</v>
      </c>
      <c r="B75" s="10">
        <v>69</v>
      </c>
      <c r="C75" s="11">
        <f>'Мсетка7-10'!J142</f>
        <v>0</v>
      </c>
      <c r="D75" s="8"/>
      <c r="E75" s="8"/>
      <c r="F75" s="8"/>
      <c r="G75" s="8"/>
      <c r="H75" s="8"/>
      <c r="I75" s="8"/>
    </row>
    <row r="76" spans="1:9" ht="18">
      <c r="A76" s="9" t="s">
        <v>3</v>
      </c>
      <c r="B76" s="10">
        <v>70</v>
      </c>
      <c r="C76" s="11">
        <f>'Мсетка7-10'!J145</f>
        <v>0</v>
      </c>
      <c r="D76" s="8"/>
      <c r="E76" s="8"/>
      <c r="F76" s="8"/>
      <c r="G76" s="8"/>
      <c r="H76" s="8"/>
      <c r="I76" s="8"/>
    </row>
    <row r="77" spans="1:9" ht="18">
      <c r="A77" s="9" t="s">
        <v>3</v>
      </c>
      <c r="B77" s="10">
        <v>71</v>
      </c>
      <c r="C77" s="11">
        <f>'Мсетка7-10'!J148</f>
        <v>0</v>
      </c>
      <c r="D77" s="8"/>
      <c r="E77" s="8"/>
      <c r="F77" s="8"/>
      <c r="G77" s="8"/>
      <c r="H77" s="8"/>
      <c r="I77" s="8"/>
    </row>
    <row r="78" spans="1:9" ht="18">
      <c r="A78" s="9" t="s">
        <v>3</v>
      </c>
      <c r="B78" s="10">
        <v>72</v>
      </c>
      <c r="C78" s="11">
        <f>'Мсетка7-10'!J150</f>
        <v>0</v>
      </c>
      <c r="D78" s="8"/>
      <c r="E78" s="8"/>
      <c r="F78" s="8"/>
      <c r="G78" s="8"/>
      <c r="H78" s="8"/>
      <c r="I78" s="8"/>
    </row>
    <row r="79" spans="1:9" ht="18">
      <c r="A79" s="9" t="s">
        <v>3</v>
      </c>
      <c r="B79" s="10">
        <v>73</v>
      </c>
      <c r="C79" s="11">
        <f>'Мсетка7-10'!J158</f>
        <v>0</v>
      </c>
      <c r="D79" s="8"/>
      <c r="E79" s="8"/>
      <c r="F79" s="8"/>
      <c r="G79" s="8"/>
      <c r="H79" s="8"/>
      <c r="I79" s="8"/>
    </row>
    <row r="80" spans="1:9" ht="18">
      <c r="A80" s="9" t="s">
        <v>3</v>
      </c>
      <c r="B80" s="10">
        <v>74</v>
      </c>
      <c r="C80" s="11">
        <f>'Мсетка7-10'!J160</f>
        <v>0</v>
      </c>
      <c r="D80" s="8"/>
      <c r="E80" s="8"/>
      <c r="F80" s="8"/>
      <c r="G80" s="8"/>
      <c r="H80" s="8"/>
      <c r="I80" s="8"/>
    </row>
    <row r="81" spans="1:9" ht="18">
      <c r="A81" s="9" t="s">
        <v>3</v>
      </c>
      <c r="B81" s="10">
        <v>75</v>
      </c>
      <c r="C81" s="11">
        <f>'Мсетка7-10'!J169</f>
        <v>0</v>
      </c>
      <c r="D81" s="8"/>
      <c r="E81" s="8"/>
      <c r="F81" s="8"/>
      <c r="G81" s="8"/>
      <c r="H81" s="8"/>
      <c r="I81" s="8"/>
    </row>
    <row r="82" spans="1:9" ht="18">
      <c r="A82" s="9" t="s">
        <v>3</v>
      </c>
      <c r="B82" s="10">
        <v>76</v>
      </c>
      <c r="C82" s="11">
        <f>'Мсетка7-10'!J171</f>
        <v>0</v>
      </c>
      <c r="D82" s="8"/>
      <c r="E82" s="8"/>
      <c r="F82" s="8"/>
      <c r="G82" s="8"/>
      <c r="H82" s="8"/>
      <c r="I82" s="8"/>
    </row>
    <row r="83" spans="1:9" ht="18">
      <c r="A83" s="9" t="s">
        <v>3</v>
      </c>
      <c r="B83" s="10">
        <v>77</v>
      </c>
      <c r="C83" s="11">
        <f>'Мсетка7-10'!J175</f>
        <v>0</v>
      </c>
      <c r="D83" s="8"/>
      <c r="E83" s="8"/>
      <c r="F83" s="8"/>
      <c r="G83" s="8"/>
      <c r="H83" s="8"/>
      <c r="I83" s="8"/>
    </row>
    <row r="84" spans="1:9" ht="18">
      <c r="A84" s="9" t="s">
        <v>3</v>
      </c>
      <c r="B84" s="10">
        <v>78</v>
      </c>
      <c r="C84" s="11">
        <f>'Мсетка7-10'!J178</f>
        <v>0</v>
      </c>
      <c r="D84" s="8"/>
      <c r="E84" s="8"/>
      <c r="F84" s="8"/>
      <c r="G84" s="8"/>
      <c r="H84" s="8"/>
      <c r="I84" s="8"/>
    </row>
    <row r="85" spans="1:9" ht="18">
      <c r="A85" s="9" t="s">
        <v>3</v>
      </c>
      <c r="B85" s="10">
        <v>79</v>
      </c>
      <c r="C85" s="11">
        <f>'Мсетка7-10'!J181</f>
        <v>0</v>
      </c>
      <c r="D85" s="8"/>
      <c r="E85" s="8"/>
      <c r="F85" s="8"/>
      <c r="G85" s="8"/>
      <c r="H85" s="8"/>
      <c r="I85" s="8"/>
    </row>
    <row r="86" spans="1:9" ht="18">
      <c r="A86" s="9" t="s">
        <v>3</v>
      </c>
      <c r="B86" s="10">
        <v>80</v>
      </c>
      <c r="C86" s="11">
        <f>'Мсетка7-10'!J183</f>
        <v>0</v>
      </c>
      <c r="D86" s="8"/>
      <c r="E86" s="8"/>
      <c r="F86" s="8"/>
      <c r="G86" s="8"/>
      <c r="H86" s="8"/>
      <c r="I86" s="8"/>
    </row>
    <row r="87" spans="1:9" ht="18">
      <c r="A87" s="9" t="s">
        <v>3</v>
      </c>
      <c r="B87" s="10">
        <v>81</v>
      </c>
      <c r="C87" s="11">
        <f>'Мсетка7-10'!E209</f>
        <v>0</v>
      </c>
      <c r="D87" s="8"/>
      <c r="E87" s="8"/>
      <c r="F87" s="8"/>
      <c r="G87" s="8"/>
      <c r="H87" s="8"/>
      <c r="I87" s="8"/>
    </row>
    <row r="88" spans="1:9" ht="18">
      <c r="A88" s="9" t="s">
        <v>3</v>
      </c>
      <c r="B88" s="10">
        <v>82</v>
      </c>
      <c r="C88" s="11">
        <f>'Мсетка7-10'!E212</f>
        <v>0</v>
      </c>
      <c r="D88" s="8"/>
      <c r="E88" s="8"/>
      <c r="F88" s="8"/>
      <c r="G88" s="8"/>
      <c r="H88" s="8"/>
      <c r="I88" s="8"/>
    </row>
    <row r="89" spans="1:9" ht="18">
      <c r="A89" s="9" t="s">
        <v>3</v>
      </c>
      <c r="B89" s="10">
        <v>83</v>
      </c>
      <c r="C89" s="11">
        <f>'Мсетка7-10'!J197</f>
        <v>0</v>
      </c>
      <c r="D89" s="8"/>
      <c r="E89" s="8"/>
      <c r="F89" s="8"/>
      <c r="G89" s="8"/>
      <c r="H89" s="8"/>
      <c r="I89" s="8"/>
    </row>
    <row r="90" spans="1:9" ht="18">
      <c r="A90" s="9" t="s">
        <v>3</v>
      </c>
      <c r="B90" s="10">
        <v>84</v>
      </c>
      <c r="C90" s="11">
        <f>'Мсетка7-10'!J199</f>
        <v>0</v>
      </c>
      <c r="D90" s="8"/>
      <c r="E90" s="8"/>
      <c r="F90" s="8"/>
      <c r="G90" s="8"/>
      <c r="H90" s="8"/>
      <c r="I90" s="8"/>
    </row>
    <row r="91" spans="1:9" ht="18">
      <c r="A91" s="9" t="s">
        <v>3</v>
      </c>
      <c r="B91" s="10">
        <v>85</v>
      </c>
      <c r="C91" s="11">
        <f>'Мсетка7-10'!J204</f>
        <v>0</v>
      </c>
      <c r="D91" s="8"/>
      <c r="E91" s="8"/>
      <c r="F91" s="8"/>
      <c r="G91" s="8"/>
      <c r="H91" s="8"/>
      <c r="I91" s="8"/>
    </row>
    <row r="92" spans="1:9" ht="18">
      <c r="A92" s="9" t="s">
        <v>3</v>
      </c>
      <c r="B92" s="10">
        <v>86</v>
      </c>
      <c r="C92" s="11">
        <f>'Мсетка7-10'!J207</f>
        <v>0</v>
      </c>
      <c r="D92" s="8"/>
      <c r="E92" s="8"/>
      <c r="F92" s="8"/>
      <c r="G92" s="8"/>
      <c r="H92" s="8"/>
      <c r="I92" s="8"/>
    </row>
    <row r="93" spans="1:9" ht="18">
      <c r="A93" s="9" t="s">
        <v>3</v>
      </c>
      <c r="B93" s="10">
        <v>87</v>
      </c>
      <c r="C93" s="11">
        <f>'Мсетка7-10'!G197</f>
        <v>0</v>
      </c>
      <c r="D93" s="8"/>
      <c r="E93" s="8"/>
      <c r="F93" s="8"/>
      <c r="G93" s="8"/>
      <c r="H93" s="8"/>
      <c r="I93" s="8"/>
    </row>
    <row r="94" spans="1:9" ht="18">
      <c r="A94" s="9" t="s">
        <v>3</v>
      </c>
      <c r="B94" s="10">
        <v>88</v>
      </c>
      <c r="C94" s="11">
        <f>'Мсетка7-10'!G199</f>
        <v>0</v>
      </c>
      <c r="D94" s="8"/>
      <c r="E94" s="8"/>
      <c r="F94" s="8"/>
      <c r="G94" s="8"/>
      <c r="H94" s="8"/>
      <c r="I94" s="8"/>
    </row>
    <row r="95" spans="1:9" ht="18">
      <c r="A95" s="9" t="s">
        <v>3</v>
      </c>
      <c r="B95" s="10">
        <v>89</v>
      </c>
      <c r="C95" s="11">
        <f>'Мсетка7-10'!J216</f>
        <v>0</v>
      </c>
      <c r="D95" s="8"/>
      <c r="E95" s="8"/>
      <c r="F95" s="8"/>
      <c r="G95" s="8"/>
      <c r="H95" s="8"/>
      <c r="I95" s="8"/>
    </row>
    <row r="96" spans="1:9" ht="18">
      <c r="A96" s="9" t="s">
        <v>3</v>
      </c>
      <c r="B96" s="10">
        <v>90</v>
      </c>
      <c r="C96" s="11">
        <f>'Мсетка7-10'!J222</f>
        <v>0</v>
      </c>
      <c r="D96" s="8"/>
      <c r="E96" s="8"/>
      <c r="F96" s="8"/>
      <c r="G96" s="8"/>
      <c r="H96" s="8"/>
      <c r="I96" s="8"/>
    </row>
    <row r="97" spans="1:9" ht="18">
      <c r="A97" s="9" t="s">
        <v>3</v>
      </c>
      <c r="B97" s="10">
        <v>91</v>
      </c>
      <c r="C97" s="11">
        <f>'Мсетка7-10'!J225</f>
        <v>0</v>
      </c>
      <c r="D97" s="8"/>
      <c r="E97" s="8"/>
      <c r="F97" s="8"/>
      <c r="G97" s="8"/>
      <c r="H97" s="8"/>
      <c r="I97" s="8"/>
    </row>
    <row r="98" spans="1:9" ht="18">
      <c r="A98" s="9" t="s">
        <v>3</v>
      </c>
      <c r="B98" s="10">
        <v>92</v>
      </c>
      <c r="C98" s="11">
        <f>'Мсетка7-10'!J227</f>
        <v>0</v>
      </c>
      <c r="D98" s="8"/>
      <c r="E98" s="8"/>
      <c r="F98" s="8"/>
      <c r="G98" s="8"/>
      <c r="H98" s="8"/>
      <c r="I98" s="8"/>
    </row>
    <row r="99" spans="1:9" ht="18">
      <c r="A99" s="9" t="s">
        <v>3</v>
      </c>
      <c r="B99" s="10">
        <v>93</v>
      </c>
      <c r="C99" s="11">
        <f>'Мсетка7-10'!J232</f>
        <v>0</v>
      </c>
      <c r="D99" s="8"/>
      <c r="E99" s="8"/>
      <c r="F99" s="8"/>
      <c r="G99" s="8"/>
      <c r="H99" s="8"/>
      <c r="I99" s="8"/>
    </row>
    <row r="100" spans="1:9" ht="18">
      <c r="A100" s="9" t="s">
        <v>3</v>
      </c>
      <c r="B100" s="10">
        <v>94</v>
      </c>
      <c r="C100" s="11">
        <f>'Мсетка7-10'!J235</f>
        <v>0</v>
      </c>
      <c r="D100" s="8"/>
      <c r="E100" s="8"/>
      <c r="F100" s="8"/>
      <c r="G100" s="8"/>
      <c r="H100" s="8"/>
      <c r="I100" s="8"/>
    </row>
    <row r="101" spans="1:9" ht="18">
      <c r="A101" s="9" t="s">
        <v>3</v>
      </c>
      <c r="B101" s="10">
        <v>95</v>
      </c>
      <c r="C101" s="11">
        <f>'Мсетка7-10'!G225</f>
        <v>0</v>
      </c>
      <c r="D101" s="8"/>
      <c r="E101" s="8"/>
      <c r="F101" s="8"/>
      <c r="G101" s="8"/>
      <c r="H101" s="8"/>
      <c r="I101" s="8"/>
    </row>
    <row r="102" spans="1:9" ht="18">
      <c r="A102" s="9" t="s">
        <v>3</v>
      </c>
      <c r="B102" s="10">
        <v>96</v>
      </c>
      <c r="C102" s="11">
        <f>'Мсетка7-10'!G227</f>
        <v>0</v>
      </c>
      <c r="D102" s="8"/>
      <c r="E102" s="8"/>
      <c r="F102" s="8"/>
      <c r="G102" s="8"/>
      <c r="H102" s="8"/>
      <c r="I102" s="8"/>
    </row>
    <row r="103" spans="1:9" ht="18">
      <c r="A103" s="9" t="s">
        <v>3</v>
      </c>
      <c r="B103" s="10">
        <v>97</v>
      </c>
      <c r="C103" s="11">
        <f>'Мсетка7-10'!F255</f>
        <v>0</v>
      </c>
      <c r="D103" s="8"/>
      <c r="E103" s="8"/>
      <c r="F103" s="8"/>
      <c r="G103" s="8"/>
      <c r="H103" s="8"/>
      <c r="I103" s="8"/>
    </row>
    <row r="104" spans="1:9" ht="18">
      <c r="A104" s="9" t="s">
        <v>3</v>
      </c>
      <c r="B104" s="10">
        <v>98</v>
      </c>
      <c r="C104" s="11">
        <f>'Мсетка7-10'!F261</f>
        <v>0</v>
      </c>
      <c r="D104" s="8"/>
      <c r="E104" s="8"/>
      <c r="F104" s="8"/>
      <c r="G104" s="8"/>
      <c r="H104" s="8"/>
      <c r="I104" s="8"/>
    </row>
    <row r="105" spans="1:9" ht="18">
      <c r="A105" s="9" t="s">
        <v>3</v>
      </c>
      <c r="B105" s="10">
        <v>99</v>
      </c>
      <c r="C105" s="11">
        <f>'Мсетка7-10'!J238</f>
        <v>0</v>
      </c>
      <c r="D105" s="8"/>
      <c r="E105" s="8"/>
      <c r="F105" s="8"/>
      <c r="G105" s="8"/>
      <c r="H105" s="8"/>
      <c r="I105" s="8"/>
    </row>
    <row r="106" spans="1:9" ht="18">
      <c r="A106" s="9" t="s">
        <v>3</v>
      </c>
      <c r="B106" s="10">
        <v>100</v>
      </c>
      <c r="C106" s="11">
        <f>'Мсетка7-10'!J240</f>
        <v>0</v>
      </c>
      <c r="D106" s="8"/>
      <c r="E106" s="8"/>
      <c r="F106" s="8"/>
      <c r="G106" s="8"/>
      <c r="H106" s="8"/>
      <c r="I106" s="8"/>
    </row>
    <row r="107" spans="1:9" ht="18">
      <c r="A107" s="9" t="s">
        <v>3</v>
      </c>
      <c r="B107" s="10">
        <v>101</v>
      </c>
      <c r="C107" s="11">
        <f>'Мсетка7-10'!J244</f>
        <v>0</v>
      </c>
      <c r="D107" s="8"/>
      <c r="E107" s="8"/>
      <c r="F107" s="8"/>
      <c r="G107" s="8"/>
      <c r="H107" s="8"/>
      <c r="I107" s="8"/>
    </row>
    <row r="108" spans="1:9" ht="18">
      <c r="A108" s="9" t="s">
        <v>3</v>
      </c>
      <c r="B108" s="10">
        <v>102</v>
      </c>
      <c r="C108" s="11">
        <f>'Мсетка7-10'!J247</f>
        <v>0</v>
      </c>
      <c r="D108" s="8"/>
      <c r="E108" s="8"/>
      <c r="F108" s="8"/>
      <c r="G108" s="8"/>
      <c r="H108" s="8"/>
      <c r="I108" s="8"/>
    </row>
    <row r="109" spans="1:9" ht="18">
      <c r="A109" s="9" t="s">
        <v>3</v>
      </c>
      <c r="B109" s="10">
        <v>103</v>
      </c>
      <c r="C109" s="11">
        <f>'Мсетка7-10'!J250</f>
        <v>0</v>
      </c>
      <c r="D109" s="8"/>
      <c r="E109" s="8"/>
      <c r="F109" s="8"/>
      <c r="G109" s="8"/>
      <c r="H109" s="8"/>
      <c r="I109" s="8"/>
    </row>
    <row r="110" spans="1:9" ht="18">
      <c r="A110" s="9" t="s">
        <v>3</v>
      </c>
      <c r="B110" s="10">
        <v>104</v>
      </c>
      <c r="C110" s="11">
        <f>'Мсетка7-10'!J252</f>
        <v>0</v>
      </c>
      <c r="D110" s="8"/>
      <c r="E110" s="8"/>
      <c r="F110" s="8"/>
      <c r="G110" s="8"/>
      <c r="H110" s="8"/>
      <c r="I110" s="8"/>
    </row>
    <row r="111" spans="1:9" ht="18">
      <c r="A111" s="9" t="s">
        <v>3</v>
      </c>
      <c r="B111" s="10">
        <v>105</v>
      </c>
      <c r="C111" s="11">
        <f>'Мсетка7-10'!J260</f>
        <v>0</v>
      </c>
      <c r="D111" s="8"/>
      <c r="E111" s="8"/>
      <c r="F111" s="8"/>
      <c r="G111" s="8"/>
      <c r="H111" s="8"/>
      <c r="I111" s="8"/>
    </row>
    <row r="112" spans="1:9" ht="18">
      <c r="A112" s="9" t="s">
        <v>3</v>
      </c>
      <c r="B112" s="10">
        <v>106</v>
      </c>
      <c r="C112" s="11">
        <f>'Мсетка7-10'!J262</f>
        <v>0</v>
      </c>
      <c r="D112" s="8"/>
      <c r="E112" s="8"/>
      <c r="F112" s="8"/>
      <c r="G112" s="8"/>
      <c r="H112" s="8"/>
      <c r="I112" s="8"/>
    </row>
    <row r="113" spans="1:9" ht="18">
      <c r="A113" s="9" t="s">
        <v>3</v>
      </c>
      <c r="B113" s="10">
        <v>107</v>
      </c>
      <c r="C113" s="11">
        <f>'Мсетка7-10'!J271</f>
        <v>0</v>
      </c>
      <c r="D113" s="8"/>
      <c r="E113" s="8"/>
      <c r="F113" s="8"/>
      <c r="G113" s="8"/>
      <c r="H113" s="8"/>
      <c r="I113" s="8"/>
    </row>
    <row r="114" spans="1:9" ht="18">
      <c r="A114" s="9" t="s">
        <v>3</v>
      </c>
      <c r="B114" s="10">
        <v>108</v>
      </c>
      <c r="C114" s="11">
        <f>'Мсетка7-10'!J273</f>
        <v>0</v>
      </c>
      <c r="D114" s="8"/>
      <c r="E114" s="8"/>
      <c r="F114" s="8"/>
      <c r="G114" s="8"/>
      <c r="H114" s="8"/>
      <c r="I114" s="8"/>
    </row>
    <row r="115" spans="1:9" ht="18">
      <c r="A115" s="9" t="s">
        <v>3</v>
      </c>
      <c r="B115" s="10">
        <v>109</v>
      </c>
      <c r="C115" s="11">
        <f>'Мсетка7-10'!J277</f>
        <v>0</v>
      </c>
      <c r="D115" s="8"/>
      <c r="E115" s="8"/>
      <c r="F115" s="8"/>
      <c r="G115" s="8"/>
      <c r="H115" s="8"/>
      <c r="I115" s="8"/>
    </row>
    <row r="116" spans="1:9" ht="18">
      <c r="A116" s="9" t="s">
        <v>3</v>
      </c>
      <c r="B116" s="10">
        <v>110</v>
      </c>
      <c r="C116" s="11">
        <f>'Мсетка7-10'!J280</f>
        <v>0</v>
      </c>
      <c r="D116" s="8"/>
      <c r="E116" s="8"/>
      <c r="F116" s="8"/>
      <c r="G116" s="8"/>
      <c r="H116" s="8"/>
      <c r="I116" s="8"/>
    </row>
    <row r="117" spans="1:9" ht="18">
      <c r="A117" s="9" t="s">
        <v>3</v>
      </c>
      <c r="B117" s="10">
        <v>111</v>
      </c>
      <c r="C117" s="11">
        <f>'Мсетка7-10'!J283</f>
        <v>0</v>
      </c>
      <c r="D117" s="8"/>
      <c r="E117" s="8"/>
      <c r="F117" s="8"/>
      <c r="G117" s="8"/>
      <c r="H117" s="8"/>
      <c r="I117" s="8"/>
    </row>
    <row r="118" spans="1:9" ht="18">
      <c r="A118" s="9" t="s">
        <v>3</v>
      </c>
      <c r="B118" s="10">
        <v>112</v>
      </c>
      <c r="C118" s="11">
        <f>'Мсетка7-10'!J285</f>
        <v>0</v>
      </c>
      <c r="D118" s="8"/>
      <c r="E118" s="8"/>
      <c r="F118" s="8"/>
      <c r="G118" s="8"/>
      <c r="H118" s="8"/>
      <c r="I118" s="8"/>
    </row>
    <row r="119" spans="1:9" ht="18">
      <c r="A119" s="9" t="s">
        <v>3</v>
      </c>
      <c r="B119" s="10">
        <v>113</v>
      </c>
      <c r="C119" s="11">
        <f>'Мсетка7-10'!E311</f>
        <v>0</v>
      </c>
      <c r="D119" s="8"/>
      <c r="E119" s="8"/>
      <c r="F119" s="8"/>
      <c r="G119" s="8"/>
      <c r="H119" s="8"/>
      <c r="I119" s="8"/>
    </row>
    <row r="120" spans="1:9" ht="18">
      <c r="A120" s="9" t="s">
        <v>3</v>
      </c>
      <c r="B120" s="10">
        <v>114</v>
      </c>
      <c r="C120" s="11">
        <f>'Мсетка7-10'!E314</f>
        <v>0</v>
      </c>
      <c r="D120" s="8"/>
      <c r="E120" s="8"/>
      <c r="F120" s="8"/>
      <c r="G120" s="8"/>
      <c r="H120" s="8"/>
      <c r="I120" s="8"/>
    </row>
    <row r="121" spans="1:9" ht="18">
      <c r="A121" s="9" t="s">
        <v>3</v>
      </c>
      <c r="B121" s="10">
        <v>115</v>
      </c>
      <c r="C121" s="11">
        <f>'Мсетка7-10'!J299</f>
        <v>0</v>
      </c>
      <c r="D121" s="8"/>
      <c r="E121" s="8"/>
      <c r="F121" s="8"/>
      <c r="G121" s="8"/>
      <c r="H121" s="8"/>
      <c r="I121" s="8"/>
    </row>
    <row r="122" spans="1:9" ht="18">
      <c r="A122" s="9" t="s">
        <v>3</v>
      </c>
      <c r="B122" s="10">
        <v>116</v>
      </c>
      <c r="C122" s="11">
        <f>'Мсетка7-10'!J301</f>
        <v>0</v>
      </c>
      <c r="D122" s="8"/>
      <c r="E122" s="8"/>
      <c r="F122" s="8"/>
      <c r="G122" s="8"/>
      <c r="H122" s="8"/>
      <c r="I122" s="8"/>
    </row>
    <row r="123" spans="1:9" ht="18">
      <c r="A123" s="9" t="s">
        <v>3</v>
      </c>
      <c r="B123" s="10">
        <v>117</v>
      </c>
      <c r="C123" s="11">
        <f>'Мсетка7-10'!J306</f>
        <v>0</v>
      </c>
      <c r="D123" s="8"/>
      <c r="E123" s="8"/>
      <c r="F123" s="8"/>
      <c r="G123" s="8"/>
      <c r="H123" s="8"/>
      <c r="I123" s="8"/>
    </row>
    <row r="124" spans="1:9" ht="18">
      <c r="A124" s="9" t="s">
        <v>3</v>
      </c>
      <c r="B124" s="10">
        <v>118</v>
      </c>
      <c r="C124" s="11">
        <f>'Мсетка7-10'!J309</f>
        <v>0</v>
      </c>
      <c r="D124" s="8"/>
      <c r="E124" s="8"/>
      <c r="F124" s="8"/>
      <c r="G124" s="8"/>
      <c r="H124" s="8"/>
      <c r="I124" s="8"/>
    </row>
    <row r="125" spans="1:9" ht="18">
      <c r="A125" s="9" t="s">
        <v>3</v>
      </c>
      <c r="B125" s="10">
        <v>119</v>
      </c>
      <c r="C125" s="11">
        <f>'Мсетка7-10'!G299</f>
        <v>0</v>
      </c>
      <c r="D125" s="8"/>
      <c r="E125" s="8"/>
      <c r="F125" s="8"/>
      <c r="G125" s="8"/>
      <c r="H125" s="8"/>
      <c r="I125" s="8"/>
    </row>
    <row r="126" spans="1:9" ht="18">
      <c r="A126" s="9" t="s">
        <v>3</v>
      </c>
      <c r="B126" s="10">
        <v>120</v>
      </c>
      <c r="C126" s="11">
        <f>'Мсетка7-10'!G301</f>
        <v>0</v>
      </c>
      <c r="D126" s="8"/>
      <c r="E126" s="8"/>
      <c r="F126" s="8"/>
      <c r="G126" s="8"/>
      <c r="H126" s="8"/>
      <c r="I126" s="8"/>
    </row>
    <row r="127" spans="1:9" ht="18">
      <c r="A127" s="9" t="s">
        <v>3</v>
      </c>
      <c r="B127" s="10">
        <v>121</v>
      </c>
      <c r="C127" s="11">
        <f>'Мсетка7-10'!J318</f>
        <v>0</v>
      </c>
      <c r="D127" s="8"/>
      <c r="E127" s="8"/>
      <c r="F127" s="8"/>
      <c r="G127" s="8"/>
      <c r="H127" s="8"/>
      <c r="I127" s="8"/>
    </row>
    <row r="128" spans="1:9" ht="18">
      <c r="A128" s="9" t="s">
        <v>3</v>
      </c>
      <c r="B128" s="10">
        <v>122</v>
      </c>
      <c r="C128" s="11">
        <f>'Мсетка7-10'!J324</f>
        <v>0</v>
      </c>
      <c r="D128" s="8"/>
      <c r="E128" s="8"/>
      <c r="F128" s="8"/>
      <c r="G128" s="8"/>
      <c r="H128" s="8"/>
      <c r="I128" s="8"/>
    </row>
    <row r="129" spans="1:9" ht="18">
      <c r="A129" s="9" t="s">
        <v>3</v>
      </c>
      <c r="B129" s="10">
        <v>123</v>
      </c>
      <c r="C129" s="11">
        <f>'Мсетка7-10'!J327</f>
        <v>0</v>
      </c>
      <c r="D129" s="8"/>
      <c r="E129" s="8"/>
      <c r="F129" s="8"/>
      <c r="G129" s="8"/>
      <c r="H129" s="8"/>
      <c r="I129" s="8"/>
    </row>
    <row r="130" spans="1:9" ht="18">
      <c r="A130" s="9" t="s">
        <v>3</v>
      </c>
      <c r="B130" s="10">
        <v>124</v>
      </c>
      <c r="C130" s="11">
        <f>'Мсетка7-10'!J329</f>
        <v>0</v>
      </c>
      <c r="D130" s="8"/>
      <c r="E130" s="8"/>
      <c r="F130" s="8"/>
      <c r="G130" s="8"/>
      <c r="H130" s="8"/>
      <c r="I130" s="8"/>
    </row>
    <row r="131" spans="1:9" ht="18">
      <c r="A131" s="9" t="s">
        <v>3</v>
      </c>
      <c r="B131" s="10">
        <v>125</v>
      </c>
      <c r="C131" s="11">
        <f>'Мсетка7-10'!J334</f>
        <v>0</v>
      </c>
      <c r="D131" s="8"/>
      <c r="E131" s="8"/>
      <c r="F131" s="8"/>
      <c r="G131" s="8"/>
      <c r="H131" s="8"/>
      <c r="I131" s="8"/>
    </row>
    <row r="132" spans="1:9" ht="18">
      <c r="A132" s="9" t="s">
        <v>3</v>
      </c>
      <c r="B132" s="10">
        <v>126</v>
      </c>
      <c r="C132" s="11">
        <f>'Мсетка7-10'!J337</f>
        <v>0</v>
      </c>
      <c r="D132" s="8"/>
      <c r="E132" s="8"/>
      <c r="F132" s="8"/>
      <c r="G132" s="8"/>
      <c r="H132" s="8"/>
      <c r="I132" s="8"/>
    </row>
    <row r="133" spans="1:9" ht="18">
      <c r="A133" s="9" t="s">
        <v>3</v>
      </c>
      <c r="B133" s="10">
        <v>127</v>
      </c>
      <c r="C133" s="11">
        <f>'Мсетка7-10'!G327</f>
        <v>0</v>
      </c>
      <c r="D133" s="8"/>
      <c r="E133" s="8"/>
      <c r="F133" s="8"/>
      <c r="G133" s="8"/>
      <c r="H133" s="8"/>
      <c r="I133" s="8"/>
    </row>
    <row r="134" spans="1:9" ht="18">
      <c r="A134" s="9" t="s">
        <v>3</v>
      </c>
      <c r="B134" s="10">
        <v>128</v>
      </c>
      <c r="C134" s="11">
        <f>'Мсетка7-10'!G329</f>
        <v>0</v>
      </c>
      <c r="D134" s="8"/>
      <c r="E134" s="8"/>
      <c r="F134" s="8"/>
      <c r="G134" s="8"/>
      <c r="H134" s="8"/>
      <c r="I134" s="8"/>
    </row>
  </sheetData>
  <sheetProtection sheet="1" objects="1" scenarios="1"/>
  <mergeCells count="3">
    <mergeCell ref="A1:I1"/>
    <mergeCell ref="A2:I2"/>
    <mergeCell ref="A3:I3"/>
  </mergeCells>
  <conditionalFormatting sqref="C7:C134">
    <cfRule type="cellIs" priority="1" dxfId="0" operator="equal" stopIfTrue="1">
      <formula>0</formula>
    </cfRule>
  </conditionalFormatting>
  <conditionalFormatting sqref="A7:A13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M515"/>
  <sheetViews>
    <sheetView showGridLines="0" showRowColHeaders="0" workbookViewId="0" topLeftCell="A288">
      <selection activeCell="A2" sqref="A2:C2"/>
    </sheetView>
  </sheetViews>
  <sheetFormatPr defaultColWidth="9.140625" defaultRowHeight="12.75"/>
  <cols>
    <col min="1" max="1" width="9.140625" style="108" customWidth="1"/>
    <col min="2" max="3" width="44.7109375" style="48" customWidth="1"/>
    <col min="4" max="16384" width="9.140625" style="48" customWidth="1"/>
  </cols>
  <sheetData>
    <row r="1" spans="1:39" s="13" customFormat="1" ht="13.5" customHeight="1">
      <c r="A1" s="120" t="str">
        <f>Дсписки!A1</f>
        <v>XXIII СПАРТАКИАДА ШКОЛЬНИКОВ РЕСПУБЛИКИ БАШКОРТОСТАН</v>
      </c>
      <c r="B1" s="120"/>
      <c r="C1" s="120"/>
      <c r="D1" s="26"/>
      <c r="E1" s="26"/>
      <c r="F1" s="26"/>
      <c r="G1" s="26"/>
      <c r="H1" s="26"/>
      <c r="I1" s="26"/>
      <c r="J1" s="26"/>
      <c r="K1" s="12"/>
      <c r="L1" s="12"/>
      <c r="M1" s="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3" customFormat="1" ht="13.5" customHeight="1">
      <c r="A2" s="121" t="str">
        <f>Дсписки!A2</f>
        <v>Женский разряд</v>
      </c>
      <c r="B2" s="121"/>
      <c r="C2" s="121"/>
      <c r="D2" s="100"/>
      <c r="E2" s="100"/>
      <c r="F2" s="100"/>
      <c r="G2" s="100"/>
      <c r="H2" s="100"/>
      <c r="I2" s="100"/>
      <c r="J2" s="100"/>
      <c r="K2" s="12"/>
      <c r="L2" s="12"/>
      <c r="M2" s="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s="13" customFormat="1" ht="13.5" customHeight="1">
      <c r="A3" s="122" t="str">
        <f>Дсписки!A3</f>
        <v>с.Мишкино. 28 мая 2021 г.</v>
      </c>
      <c r="B3" s="122"/>
      <c r="C3" s="122"/>
      <c r="D3" s="101"/>
      <c r="E3" s="101"/>
      <c r="F3" s="101"/>
      <c r="G3" s="101"/>
      <c r="H3" s="101"/>
      <c r="I3" s="101"/>
      <c r="J3" s="10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" ht="12.75">
      <c r="A5" s="102" t="s">
        <v>64</v>
      </c>
      <c r="B5" s="103" t="s">
        <v>65</v>
      </c>
      <c r="C5" s="104" t="s">
        <v>66</v>
      </c>
    </row>
    <row r="6" spans="1:3" ht="12.75">
      <c r="A6" s="105">
        <v>1</v>
      </c>
      <c r="B6" s="106">
        <f>'Дсетка5-6'!C9</f>
        <v>0</v>
      </c>
      <c r="C6" s="107">
        <f>'Дсетка7-10'!B229</f>
        <v>0</v>
      </c>
    </row>
    <row r="7" spans="1:3" ht="12.75">
      <c r="A7" s="105">
        <v>2</v>
      </c>
      <c r="B7" s="106">
        <f>'Дсетка5-6'!C13</f>
        <v>0</v>
      </c>
      <c r="C7" s="107">
        <f>'Дсетка7-10'!B231</f>
        <v>0</v>
      </c>
    </row>
    <row r="8" spans="1:3" ht="12.75">
      <c r="A8" s="105">
        <v>3</v>
      </c>
      <c r="B8" s="106">
        <f>'Дсетка5-6'!C17</f>
        <v>0</v>
      </c>
      <c r="C8" s="107">
        <f>'Дсетка7-10'!B233</f>
        <v>0</v>
      </c>
    </row>
    <row r="9" spans="1:3" ht="12.75">
      <c r="A9" s="105">
        <v>4</v>
      </c>
      <c r="B9" s="106">
        <f>'Дсетка5-6'!C21</f>
        <v>0</v>
      </c>
      <c r="C9" s="107">
        <f>'Дсетка7-10'!B235</f>
        <v>0</v>
      </c>
    </row>
    <row r="10" spans="1:3" ht="12.75">
      <c r="A10" s="105">
        <v>5</v>
      </c>
      <c r="B10" s="106">
        <f>'Дсетка5-6'!C25</f>
        <v>0</v>
      </c>
      <c r="C10" s="107">
        <f>'Дсетка7-10'!B237</f>
        <v>0</v>
      </c>
    </row>
    <row r="11" spans="1:3" ht="12.75">
      <c r="A11" s="105">
        <v>6</v>
      </c>
      <c r="B11" s="106">
        <f>'Дсетка5-6'!C29</f>
        <v>0</v>
      </c>
      <c r="C11" s="107">
        <f>'Дсетка7-10'!B239</f>
        <v>0</v>
      </c>
    </row>
    <row r="12" spans="1:3" ht="12.75">
      <c r="A12" s="105">
        <v>7</v>
      </c>
      <c r="B12" s="106">
        <f>'Дсетка5-6'!C33</f>
        <v>0</v>
      </c>
      <c r="C12" s="107">
        <f>'Дсетка7-10'!B241</f>
        <v>0</v>
      </c>
    </row>
    <row r="13" spans="1:3" ht="12.75">
      <c r="A13" s="105">
        <v>8</v>
      </c>
      <c r="B13" s="106">
        <f>'Дсетка5-6'!C37</f>
        <v>0</v>
      </c>
      <c r="C13" s="107">
        <f>'Дсетка7-10'!B243</f>
        <v>0</v>
      </c>
    </row>
    <row r="14" spans="1:3" ht="12.75">
      <c r="A14" s="105">
        <v>9</v>
      </c>
      <c r="B14" s="106">
        <f>'Дсетка5-6'!C41</f>
        <v>0</v>
      </c>
      <c r="C14" s="107">
        <f>'Дсетка7-10'!B245</f>
        <v>0</v>
      </c>
    </row>
    <row r="15" spans="1:3" ht="12.75">
      <c r="A15" s="105">
        <v>10</v>
      </c>
      <c r="B15" s="106">
        <f>'Дсетка5-6'!C45</f>
        <v>0</v>
      </c>
      <c r="C15" s="107">
        <f>'Дсетка7-10'!B247</f>
        <v>0</v>
      </c>
    </row>
    <row r="16" spans="1:3" ht="12.75">
      <c r="A16" s="105">
        <v>11</v>
      </c>
      <c r="B16" s="106">
        <f>'Дсетка5-6'!C49</f>
        <v>0</v>
      </c>
      <c r="C16" s="107">
        <f>'Дсетка7-10'!B249</f>
        <v>0</v>
      </c>
    </row>
    <row r="17" spans="1:3" ht="12.75">
      <c r="A17" s="105">
        <v>12</v>
      </c>
      <c r="B17" s="106">
        <f>'Дсетка5-6'!C53</f>
        <v>0</v>
      </c>
      <c r="C17" s="107">
        <f>'Дсетка7-10'!B251</f>
        <v>0</v>
      </c>
    </row>
    <row r="18" spans="1:3" ht="12.75">
      <c r="A18" s="105">
        <v>13</v>
      </c>
      <c r="B18" s="106">
        <f>'Дсетка5-6'!C57</f>
        <v>0</v>
      </c>
      <c r="C18" s="107">
        <f>'Дсетка7-10'!B253</f>
        <v>0</v>
      </c>
    </row>
    <row r="19" spans="1:3" ht="12.75">
      <c r="A19" s="105">
        <v>14</v>
      </c>
      <c r="B19" s="106">
        <f>'Дсетка5-6'!C61</f>
        <v>0</v>
      </c>
      <c r="C19" s="107">
        <f>'Дсетка7-10'!B255</f>
        <v>0</v>
      </c>
    </row>
    <row r="20" spans="1:3" ht="12.75">
      <c r="A20" s="105">
        <v>15</v>
      </c>
      <c r="B20" s="106">
        <f>'Дсетка5-6'!C65</f>
        <v>0</v>
      </c>
      <c r="C20" s="107">
        <f>'Дсетка7-10'!B257</f>
        <v>0</v>
      </c>
    </row>
    <row r="21" spans="1:3" ht="12.75">
      <c r="A21" s="105">
        <v>16</v>
      </c>
      <c r="B21" s="106">
        <f>'Дсетка5-6'!C74</f>
        <v>0</v>
      </c>
      <c r="C21" s="107">
        <f>'Дсетка7-10'!B259</f>
        <v>0</v>
      </c>
    </row>
    <row r="22" spans="1:3" ht="12.75">
      <c r="A22" s="105">
        <v>17</v>
      </c>
      <c r="B22" s="106">
        <f>'Дсетка5-6'!C78</f>
        <v>0</v>
      </c>
      <c r="C22" s="107">
        <f>'Дсетка7-10'!B261</f>
        <v>0</v>
      </c>
    </row>
    <row r="23" spans="1:3" ht="12.75">
      <c r="A23" s="105">
        <v>18</v>
      </c>
      <c r="B23" s="106">
        <f>'Дсетка5-6'!C82</f>
        <v>0</v>
      </c>
      <c r="C23" s="107">
        <f>'Дсетка7-10'!B263</f>
        <v>0</v>
      </c>
    </row>
    <row r="24" spans="1:3" ht="12.75">
      <c r="A24" s="105">
        <v>19</v>
      </c>
      <c r="B24" s="106">
        <f>'Дсетка5-6'!C86</f>
        <v>0</v>
      </c>
      <c r="C24" s="107">
        <f>'Дсетка7-10'!B265</f>
        <v>0</v>
      </c>
    </row>
    <row r="25" spans="1:3" ht="12.75">
      <c r="A25" s="105">
        <v>20</v>
      </c>
      <c r="B25" s="106">
        <f>'Дсетка5-6'!C90</f>
        <v>0</v>
      </c>
      <c r="C25" s="107">
        <f>'Дсетка7-10'!B267</f>
        <v>0</v>
      </c>
    </row>
    <row r="26" spans="1:3" ht="12.75">
      <c r="A26" s="105">
        <v>21</v>
      </c>
      <c r="B26" s="106">
        <f>'Дсетка5-6'!C94</f>
        <v>0</v>
      </c>
      <c r="C26" s="107">
        <f>'Дсетка7-10'!B269</f>
        <v>0</v>
      </c>
    </row>
    <row r="27" spans="1:3" ht="12.75">
      <c r="A27" s="105">
        <v>22</v>
      </c>
      <c r="B27" s="106">
        <f>'Дсетка5-6'!C98</f>
        <v>0</v>
      </c>
      <c r="C27" s="107">
        <f>'Дсетка7-10'!B271</f>
        <v>0</v>
      </c>
    </row>
    <row r="28" spans="1:3" ht="12.75">
      <c r="A28" s="105">
        <v>23</v>
      </c>
      <c r="B28" s="106">
        <f>'Дсетка5-6'!C102</f>
        <v>0</v>
      </c>
      <c r="C28" s="107">
        <f>'Дсетка7-10'!B273</f>
        <v>0</v>
      </c>
    </row>
    <row r="29" spans="1:3" ht="12.75">
      <c r="A29" s="105">
        <v>24</v>
      </c>
      <c r="B29" s="106">
        <f>'Дсетка5-6'!C106</f>
        <v>0</v>
      </c>
      <c r="C29" s="107">
        <f>'Дсетка7-10'!B275</f>
        <v>0</v>
      </c>
    </row>
    <row r="30" spans="1:3" ht="12.75">
      <c r="A30" s="105">
        <v>25</v>
      </c>
      <c r="B30" s="106">
        <f>'Дсетка5-6'!C110</f>
        <v>0</v>
      </c>
      <c r="C30" s="107">
        <f>'Дсетка7-10'!B277</f>
        <v>0</v>
      </c>
    </row>
    <row r="31" spans="1:3" ht="12.75">
      <c r="A31" s="105">
        <v>26</v>
      </c>
      <c r="B31" s="106">
        <f>'Дсетка5-6'!C114</f>
        <v>0</v>
      </c>
      <c r="C31" s="107">
        <f>'Дсетка7-10'!B279</f>
        <v>0</v>
      </c>
    </row>
    <row r="32" spans="1:3" ht="12.75">
      <c r="A32" s="105">
        <v>27</v>
      </c>
      <c r="B32" s="106">
        <f>'Дсетка5-6'!C118</f>
        <v>0</v>
      </c>
      <c r="C32" s="107">
        <f>'Дсетка7-10'!B281</f>
        <v>0</v>
      </c>
    </row>
    <row r="33" spans="1:3" ht="12.75">
      <c r="A33" s="105">
        <v>28</v>
      </c>
      <c r="B33" s="106">
        <f>'Дсетка5-6'!C122</f>
        <v>0</v>
      </c>
      <c r="C33" s="107">
        <f>'Дсетка7-10'!B283</f>
        <v>0</v>
      </c>
    </row>
    <row r="34" spans="1:3" ht="12.75">
      <c r="A34" s="105">
        <v>29</v>
      </c>
      <c r="B34" s="106">
        <f>'Дсетка5-6'!C126</f>
        <v>0</v>
      </c>
      <c r="C34" s="107">
        <f>'Дсетка7-10'!B285</f>
        <v>0</v>
      </c>
    </row>
    <row r="35" spans="1:3" ht="12.75">
      <c r="A35" s="105">
        <v>30</v>
      </c>
      <c r="B35" s="106">
        <f>'Дсетка5-6'!C130</f>
        <v>0</v>
      </c>
      <c r="C35" s="107">
        <f>'Дсетка7-10'!B287</f>
        <v>0</v>
      </c>
    </row>
    <row r="36" spans="1:3" ht="12.75">
      <c r="A36" s="105">
        <v>31</v>
      </c>
      <c r="B36" s="106" t="str">
        <f>'Дсетка5-6'!D10</f>
        <v>Сакратова Камилла, УФАг</v>
      </c>
      <c r="C36" s="107">
        <f>'Дсетка7-10'!B127</f>
        <v>0</v>
      </c>
    </row>
    <row r="37" spans="1:3" ht="12.75">
      <c r="A37" s="105">
        <v>32</v>
      </c>
      <c r="B37" s="106" t="str">
        <f>'Дсетка5-6'!D14</f>
        <v>Рычкова Эллада, РКЛс</v>
      </c>
      <c r="C37" s="107">
        <f>'Дсетка7-10'!B129</f>
        <v>0</v>
      </c>
    </row>
    <row r="38" spans="1:3" ht="12.75">
      <c r="A38" s="105">
        <v>33</v>
      </c>
      <c r="B38" s="106" t="str">
        <f>'Дсетка5-6'!D18</f>
        <v>Гафурова Зинфира, РКРс</v>
      </c>
      <c r="C38" s="107">
        <f>'Дсетка7-10'!B131</f>
        <v>0</v>
      </c>
    </row>
    <row r="39" spans="1:3" ht="12.75">
      <c r="A39" s="105">
        <v>34</v>
      </c>
      <c r="B39" s="106" t="str">
        <f>'Дсетка5-6'!D22</f>
        <v>Нурыева Алина, РМЕс</v>
      </c>
      <c r="C39" s="107">
        <f>'Дсетка7-10'!B133</f>
        <v>0</v>
      </c>
    </row>
    <row r="40" spans="1:3" ht="12.75">
      <c r="A40" s="105">
        <v>35</v>
      </c>
      <c r="B40" s="106" t="str">
        <f>'Дсетка5-6'!D26</f>
        <v>Маслова Пелагея, РБВс</v>
      </c>
      <c r="C40" s="107">
        <f>'Дсетка7-10'!B135</f>
        <v>0</v>
      </c>
    </row>
    <row r="41" spans="1:3" ht="12.75">
      <c r="A41" s="105">
        <v>36</v>
      </c>
      <c r="B41" s="106" t="str">
        <f>'Дсетка5-6'!D30</f>
        <v>Михалева Светлана, РНУс</v>
      </c>
      <c r="C41" s="107">
        <f>'Дсетка7-10'!B137</f>
        <v>0</v>
      </c>
    </row>
    <row r="42" spans="1:3" ht="12.75">
      <c r="A42" s="105">
        <v>37</v>
      </c>
      <c r="B42" s="106" t="str">
        <f>'Дсетка5-6'!D34</f>
        <v>Гимранова Айсылыу, РСАс</v>
      </c>
      <c r="C42" s="107">
        <f>'Дсетка7-10'!B139</f>
        <v>0</v>
      </c>
    </row>
    <row r="43" spans="1:3" ht="12.75">
      <c r="A43" s="105">
        <v>38</v>
      </c>
      <c r="B43" s="106" t="str">
        <f>'Дсетка5-6'!D38</f>
        <v>Якупова Эмилия, РСАс</v>
      </c>
      <c r="C43" s="107">
        <f>'Дсетка7-10'!B141</f>
        <v>0</v>
      </c>
    </row>
    <row r="44" spans="1:3" ht="12.75">
      <c r="A44" s="105">
        <v>39</v>
      </c>
      <c r="B44" s="106" t="str">
        <f>'Дсетка5-6'!D42</f>
        <v>Мусина Азалия, РЧЕс</v>
      </c>
      <c r="C44" s="107">
        <f>'Дсетка7-10'!B143</f>
        <v>0</v>
      </c>
    </row>
    <row r="45" spans="1:3" ht="12.75">
      <c r="A45" s="105">
        <v>40</v>
      </c>
      <c r="B45" s="106" t="str">
        <f>'Дсетка5-6'!D46</f>
        <v>Шакурова Ралина, РБТс</v>
      </c>
      <c r="C45" s="107">
        <f>'Дсетка7-10'!B145</f>
        <v>0</v>
      </c>
    </row>
    <row r="46" spans="1:3" ht="12.75">
      <c r="A46" s="105">
        <v>41</v>
      </c>
      <c r="B46" s="106" t="str">
        <f>'Дсетка5-6'!D50</f>
        <v>Абдрахманова Гульминаз, РМЕс</v>
      </c>
      <c r="C46" s="107">
        <f>'Дсетка7-10'!B147</f>
        <v>0</v>
      </c>
    </row>
    <row r="47" spans="1:3" ht="12.75">
      <c r="A47" s="105">
        <v>42</v>
      </c>
      <c r="B47" s="106" t="str">
        <f>'Дсетка5-6'!D54</f>
        <v>Дербенева Александра, РКРс</v>
      </c>
      <c r="C47" s="107">
        <f>'Дсетка7-10'!B149</f>
        <v>0</v>
      </c>
    </row>
    <row r="48" spans="1:3" ht="12.75">
      <c r="A48" s="105">
        <v>43</v>
      </c>
      <c r="B48" s="106" t="str">
        <f>'Дсетка5-6'!D58</f>
        <v>Масалимова Алина, РЕРс</v>
      </c>
      <c r="C48" s="107">
        <f>'Дсетка7-10'!B151</f>
        <v>0</v>
      </c>
    </row>
    <row r="49" spans="1:3" ht="12.75">
      <c r="A49" s="105">
        <v>44</v>
      </c>
      <c r="B49" s="106" t="str">
        <f>'Дсетка5-6'!D62</f>
        <v>Строкина Милана, РАЛс</v>
      </c>
      <c r="C49" s="107">
        <f>'Дсетка7-10'!B153</f>
        <v>0</v>
      </c>
    </row>
    <row r="50" spans="1:3" ht="12.75">
      <c r="A50" s="105">
        <v>45</v>
      </c>
      <c r="B50" s="106" t="str">
        <f>'Дсетка5-6'!D66</f>
        <v>Риянова Татьяна, РТАс</v>
      </c>
      <c r="C50" s="107">
        <f>'Дсетка7-10'!B155</f>
        <v>0</v>
      </c>
    </row>
    <row r="51" spans="1:3" ht="12.75">
      <c r="A51" s="105">
        <v>46</v>
      </c>
      <c r="B51" s="106" t="str">
        <f>'Дсетка5-6'!D75</f>
        <v>Зайнокова Карина, РТАс</v>
      </c>
      <c r="C51" s="107">
        <f>'Дсетка7-10'!B157</f>
        <v>0</v>
      </c>
    </row>
    <row r="52" spans="1:3" ht="12.75">
      <c r="A52" s="105">
        <v>47</v>
      </c>
      <c r="B52" s="106" t="str">
        <f>'Дсетка5-6'!D79</f>
        <v>Иванко Анна, РККс</v>
      </c>
      <c r="C52" s="107">
        <f>'Дсетка7-10'!B159</f>
        <v>0</v>
      </c>
    </row>
    <row r="53" spans="1:3" ht="12.75">
      <c r="A53" s="105">
        <v>48</v>
      </c>
      <c r="B53" s="106" t="str">
        <f>'Дсетка5-6'!D83</f>
        <v>Масалимова Алия, РЕРс</v>
      </c>
      <c r="C53" s="107">
        <f>'Дсетка7-10'!B161</f>
        <v>0</v>
      </c>
    </row>
    <row r="54" spans="1:3" ht="12.75">
      <c r="A54" s="105">
        <v>49</v>
      </c>
      <c r="B54" s="106" t="str">
        <f>'Дсетка5-6'!D87</f>
        <v>Салимова Эльза, РКРс</v>
      </c>
      <c r="C54" s="107">
        <f>'Дсетка7-10'!B163</f>
        <v>0</v>
      </c>
    </row>
    <row r="55" spans="1:3" ht="12.75">
      <c r="A55" s="105">
        <v>50</v>
      </c>
      <c r="B55" s="106" t="str">
        <f>'Дсетка5-6'!D91</f>
        <v>Фарвазева Замира, НЕФг</v>
      </c>
      <c r="C55" s="107">
        <f>'Дсетка7-10'!B165</f>
        <v>0</v>
      </c>
    </row>
    <row r="56" spans="1:3" ht="12.75">
      <c r="A56" s="105">
        <v>51</v>
      </c>
      <c r="B56" s="106" t="str">
        <f>'Дсетка5-6'!D95</f>
        <v>Губайдуллина Регина, РБВс</v>
      </c>
      <c r="C56" s="107">
        <f>'Дсетка7-10'!B167</f>
        <v>0</v>
      </c>
    </row>
    <row r="57" spans="1:3" ht="12.75">
      <c r="A57" s="105">
        <v>52</v>
      </c>
      <c r="B57" s="106" t="str">
        <f>'Дсетка5-6'!D99</f>
        <v>Сапараева Элина, РБУс</v>
      </c>
      <c r="C57" s="107">
        <f>'Дсетка7-10'!B169</f>
        <v>0</v>
      </c>
    </row>
    <row r="58" spans="1:3" ht="12.75">
      <c r="A58" s="105">
        <v>53</v>
      </c>
      <c r="B58" s="106" t="str">
        <f>'Дсетка5-6'!D103</f>
        <v>Суроваткина Вероника, РСАс</v>
      </c>
      <c r="C58" s="107">
        <f>'Дсетка7-10'!B171</f>
        <v>0</v>
      </c>
    </row>
    <row r="59" spans="1:3" ht="12.75">
      <c r="A59" s="105">
        <v>54</v>
      </c>
      <c r="B59" s="106" t="str">
        <f>'Дсетка5-6'!D107</f>
        <v>Сайфуллина Анна, РНУс</v>
      </c>
      <c r="C59" s="107">
        <f>'Дсетка7-10'!B173</f>
        <v>0</v>
      </c>
    </row>
    <row r="60" spans="1:3" ht="12.75">
      <c r="A60" s="105">
        <v>55</v>
      </c>
      <c r="B60" s="106" t="str">
        <f>'Дсетка5-6'!D111</f>
        <v>Гайнанова Гульдар, РКИс</v>
      </c>
      <c r="C60" s="107">
        <f>'Дсетка7-10'!B175</f>
        <v>0</v>
      </c>
    </row>
    <row r="61" spans="1:3" ht="12.75">
      <c r="A61" s="105">
        <v>56</v>
      </c>
      <c r="B61" s="106" t="str">
        <f>'Дсетка5-6'!D115</f>
        <v>Гареева Диана, РБВс</v>
      </c>
      <c r="C61" s="107">
        <f>'Дсетка7-10'!B177</f>
        <v>0</v>
      </c>
    </row>
    <row r="62" spans="1:3" ht="12.75">
      <c r="A62" s="105">
        <v>57</v>
      </c>
      <c r="B62" s="106" t="str">
        <f>'Дсетка5-6'!D119</f>
        <v>Рахимова Наргиза, РМЕс</v>
      </c>
      <c r="C62" s="107">
        <f>'Дсетка7-10'!B179</f>
        <v>0</v>
      </c>
    </row>
    <row r="63" spans="1:3" ht="12.75">
      <c r="A63" s="105">
        <v>58</v>
      </c>
      <c r="B63" s="106" t="str">
        <f>'Дсетка5-6'!D123</f>
        <v>Николаева Изабелла, РКЛс</v>
      </c>
      <c r="C63" s="107">
        <f>'Дсетка7-10'!B181</f>
        <v>0</v>
      </c>
    </row>
    <row r="64" spans="1:3" ht="12.75">
      <c r="A64" s="105">
        <v>59</v>
      </c>
      <c r="B64" s="106" t="str">
        <f>'Дсетка5-6'!D127</f>
        <v>Тимофеева Виктория, РКЛс</v>
      </c>
      <c r="C64" s="107">
        <f>'Дсетка7-10'!B183</f>
        <v>0</v>
      </c>
    </row>
    <row r="65" spans="1:3" ht="12.75">
      <c r="A65" s="105">
        <v>60</v>
      </c>
      <c r="B65" s="106" t="str">
        <f>'Дсетка5-6'!D131</f>
        <v>Ануфриева Полина, ОКТг</v>
      </c>
      <c r="C65" s="107">
        <f>'Дсетка7-10'!B185</f>
        <v>0</v>
      </c>
    </row>
    <row r="66" spans="1:3" ht="12.75">
      <c r="A66" s="105">
        <v>61</v>
      </c>
      <c r="B66" s="106" t="str">
        <f>'Дсетка7-10'!C126</f>
        <v>Кунсувакова Диана, РХАс</v>
      </c>
      <c r="C66" s="107">
        <f>'Дсетка7-10'!B195</f>
        <v>0</v>
      </c>
    </row>
    <row r="67" spans="1:3" ht="12.75">
      <c r="A67" s="105">
        <v>62</v>
      </c>
      <c r="B67" s="106">
        <f>'Дсетка7-10'!C130</f>
        <v>0</v>
      </c>
      <c r="C67" s="107">
        <f>'Дсетка7-10'!B197</f>
        <v>0</v>
      </c>
    </row>
    <row r="68" spans="1:3" ht="12.75">
      <c r="A68" s="105">
        <v>63</v>
      </c>
      <c r="B68" s="106">
        <f>'Дсетка7-10'!C134</f>
        <v>0</v>
      </c>
      <c r="C68" s="107">
        <f>'Дсетка7-10'!B199</f>
        <v>0</v>
      </c>
    </row>
    <row r="69" spans="1:3" ht="12.75">
      <c r="A69" s="105">
        <v>64</v>
      </c>
      <c r="B69" s="106">
        <f>'Дсетка7-10'!C138</f>
        <v>0</v>
      </c>
      <c r="C69" s="107">
        <f>'Дсетка7-10'!B201</f>
        <v>0</v>
      </c>
    </row>
    <row r="70" spans="1:3" ht="12.75">
      <c r="A70" s="105">
        <v>65</v>
      </c>
      <c r="B70" s="106">
        <f>'Дсетка7-10'!C142</f>
        <v>0</v>
      </c>
      <c r="C70" s="107">
        <f>'Дсетка7-10'!B203</f>
        <v>0</v>
      </c>
    </row>
    <row r="71" spans="1:3" ht="12.75">
      <c r="A71" s="105">
        <v>66</v>
      </c>
      <c r="B71" s="106">
        <f>'Дсетка7-10'!C146</f>
        <v>0</v>
      </c>
      <c r="C71" s="107">
        <f>'Дсетка7-10'!B205</f>
        <v>0</v>
      </c>
    </row>
    <row r="72" spans="1:3" ht="12.75">
      <c r="A72" s="105">
        <v>67</v>
      </c>
      <c r="B72" s="106">
        <f>'Дсетка7-10'!C150</f>
        <v>0</v>
      </c>
      <c r="C72" s="107">
        <f>'Дсетка7-10'!B207</f>
        <v>0</v>
      </c>
    </row>
    <row r="73" spans="1:3" ht="12.75">
      <c r="A73" s="105">
        <v>68</v>
      </c>
      <c r="B73" s="106">
        <f>'Дсетка7-10'!C154</f>
        <v>0</v>
      </c>
      <c r="C73" s="107">
        <f>'Дсетка7-10'!B209</f>
        <v>0</v>
      </c>
    </row>
    <row r="74" spans="1:3" ht="12.75">
      <c r="A74" s="105">
        <v>69</v>
      </c>
      <c r="B74" s="106">
        <f>'Дсетка7-10'!C158</f>
        <v>0</v>
      </c>
      <c r="C74" s="107">
        <f>'Дсетка7-10'!B211</f>
        <v>0</v>
      </c>
    </row>
    <row r="75" spans="1:3" ht="12.75">
      <c r="A75" s="105">
        <v>70</v>
      </c>
      <c r="B75" s="106">
        <f>'Дсетка7-10'!C162</f>
        <v>0</v>
      </c>
      <c r="C75" s="107">
        <f>'Дсетка7-10'!B213</f>
        <v>0</v>
      </c>
    </row>
    <row r="76" spans="1:3" ht="12.75">
      <c r="A76" s="105">
        <v>71</v>
      </c>
      <c r="B76" s="106">
        <f>'Дсетка7-10'!C166</f>
        <v>0</v>
      </c>
      <c r="C76" s="107">
        <f>'Дсетка7-10'!B215</f>
        <v>0</v>
      </c>
    </row>
    <row r="77" spans="1:3" ht="12.75">
      <c r="A77" s="105">
        <v>72</v>
      </c>
      <c r="B77" s="106">
        <f>'Дсетка7-10'!C170</f>
        <v>0</v>
      </c>
      <c r="C77" s="107">
        <f>'Дсетка7-10'!B217</f>
        <v>0</v>
      </c>
    </row>
    <row r="78" spans="1:3" ht="12.75">
      <c r="A78" s="105">
        <v>73</v>
      </c>
      <c r="B78" s="106">
        <f>'Дсетка7-10'!C174</f>
        <v>0</v>
      </c>
      <c r="C78" s="107">
        <f>'Дсетка7-10'!B219</f>
        <v>0</v>
      </c>
    </row>
    <row r="79" spans="1:3" ht="12.75">
      <c r="A79" s="105">
        <v>74</v>
      </c>
      <c r="B79" s="106">
        <f>'Дсетка7-10'!C178</f>
        <v>0</v>
      </c>
      <c r="C79" s="107">
        <f>'Дсетка7-10'!B221</f>
        <v>0</v>
      </c>
    </row>
    <row r="80" spans="1:3" ht="12.75">
      <c r="A80" s="105">
        <v>75</v>
      </c>
      <c r="B80" s="106">
        <f>'Дсетка7-10'!C182</f>
        <v>0</v>
      </c>
      <c r="C80" s="107">
        <f>'Дсетка7-10'!B223</f>
        <v>0</v>
      </c>
    </row>
    <row r="81" spans="1:3" ht="12.75">
      <c r="A81" s="105">
        <v>76</v>
      </c>
      <c r="B81" s="106" t="str">
        <f>'Дсетка7-10'!C186</f>
        <v>Хатипова Екатерина, РТАс</v>
      </c>
      <c r="C81" s="107">
        <f>'Дсетка7-10'!B225</f>
        <v>0</v>
      </c>
    </row>
    <row r="82" spans="1:3" ht="12.75">
      <c r="A82" s="105">
        <v>77</v>
      </c>
      <c r="B82" s="106" t="str">
        <f>'Дсетка7-10'!D128</f>
        <v>Кунсувакова Диана, РХАс</v>
      </c>
      <c r="C82" s="107">
        <f>'Дсетка7-10'!H152</f>
        <v>0</v>
      </c>
    </row>
    <row r="83" spans="1:3" ht="12.75">
      <c r="A83" s="105">
        <v>78</v>
      </c>
      <c r="B83" s="106">
        <f>'Дсетка7-10'!D136</f>
        <v>0</v>
      </c>
      <c r="C83" s="107">
        <f>'Дсетка7-10'!H154</f>
        <v>0</v>
      </c>
    </row>
    <row r="84" spans="1:3" ht="12.75">
      <c r="A84" s="105">
        <v>79</v>
      </c>
      <c r="B84" s="106">
        <f>'Дсетка7-10'!D144</f>
        <v>0</v>
      </c>
      <c r="C84" s="107">
        <f>'Дсетка7-10'!H156</f>
        <v>0</v>
      </c>
    </row>
    <row r="85" spans="1:3" ht="12.75">
      <c r="A85" s="105">
        <v>80</v>
      </c>
      <c r="B85" s="106">
        <f>'Дсетка7-10'!D152</f>
        <v>0</v>
      </c>
      <c r="C85" s="107">
        <f>'Дсетка7-10'!H158</f>
        <v>0</v>
      </c>
    </row>
    <row r="86" spans="1:3" ht="12.75">
      <c r="A86" s="105">
        <v>81</v>
      </c>
      <c r="B86" s="106">
        <f>'Дсетка7-10'!D160</f>
        <v>0</v>
      </c>
      <c r="C86" s="107">
        <f>'Дсетка7-10'!H160</f>
        <v>0</v>
      </c>
    </row>
    <row r="87" spans="1:3" ht="12.75">
      <c r="A87" s="105">
        <v>82</v>
      </c>
      <c r="B87" s="106">
        <f>'Дсетка7-10'!D168</f>
        <v>0</v>
      </c>
      <c r="C87" s="107">
        <f>'Дсетка7-10'!H162</f>
        <v>0</v>
      </c>
    </row>
    <row r="88" spans="1:3" ht="12.75">
      <c r="A88" s="105">
        <v>83</v>
      </c>
      <c r="B88" s="106">
        <f>'Дсетка7-10'!D176</f>
        <v>0</v>
      </c>
      <c r="C88" s="107">
        <f>'Дсетка7-10'!H164</f>
        <v>0</v>
      </c>
    </row>
    <row r="89" spans="1:3" ht="12.75">
      <c r="A89" s="105">
        <v>84</v>
      </c>
      <c r="B89" s="106" t="str">
        <f>'Дсетка7-10'!D184</f>
        <v>Хатипова Екатерина, РТАс</v>
      </c>
      <c r="C89" s="107">
        <f>'Дсетка7-10'!H166</f>
        <v>0</v>
      </c>
    </row>
    <row r="90" spans="1:3" ht="12.75">
      <c r="A90" s="105">
        <v>85</v>
      </c>
      <c r="B90" s="106" t="str">
        <f>'Дсетка7-10'!E132</f>
        <v>Кунсувакова Диана, РХАс</v>
      </c>
      <c r="C90" s="107">
        <f>'Дсетка7-10'!H139</f>
        <v>0</v>
      </c>
    </row>
    <row r="91" spans="1:3" ht="12.75">
      <c r="A91" s="105">
        <v>86</v>
      </c>
      <c r="B91" s="106">
        <f>'Дсетка7-10'!E148</f>
        <v>0</v>
      </c>
      <c r="C91" s="107">
        <f>'Дсетка7-10'!H141</f>
        <v>0</v>
      </c>
    </row>
    <row r="92" spans="1:3" ht="12.75">
      <c r="A92" s="105">
        <v>87</v>
      </c>
      <c r="B92" s="106">
        <f>'Дсетка7-10'!E164</f>
        <v>0</v>
      </c>
      <c r="C92" s="107">
        <f>'Дсетка7-10'!H143</f>
        <v>0</v>
      </c>
    </row>
    <row r="93" spans="1:3" ht="12.75">
      <c r="A93" s="105">
        <v>88</v>
      </c>
      <c r="B93" s="106" t="str">
        <f>'Дсетка7-10'!E180</f>
        <v>Хатипова Екатерина, РТАс</v>
      </c>
      <c r="C93" s="107">
        <f>'Дсетка7-10'!H145</f>
        <v>0</v>
      </c>
    </row>
    <row r="94" spans="1:3" ht="12.75">
      <c r="A94" s="105">
        <v>89</v>
      </c>
      <c r="B94" s="106" t="str">
        <f>'Дсетка7-10'!F140</f>
        <v>Кунсувакова Диана, РХАс</v>
      </c>
      <c r="C94" s="107">
        <f>'Дсетка7-10'!I135</f>
        <v>0</v>
      </c>
    </row>
    <row r="95" spans="1:3" ht="12.75">
      <c r="A95" s="105">
        <v>90</v>
      </c>
      <c r="B95" s="106" t="str">
        <f>'Дсетка7-10'!F172</f>
        <v>Хатипова Екатерина, РТАс</v>
      </c>
      <c r="C95" s="107">
        <f>'Дсетка7-10'!I137</f>
        <v>0</v>
      </c>
    </row>
    <row r="96" spans="1:3" ht="12.75">
      <c r="A96" s="105">
        <v>91</v>
      </c>
      <c r="B96" s="106">
        <f>'Дсетка7-10'!J136</f>
        <v>0</v>
      </c>
      <c r="C96" s="107">
        <f>'Дсетка7-10'!J138</f>
        <v>0</v>
      </c>
    </row>
    <row r="97" spans="1:3" ht="12.75">
      <c r="A97" s="105">
        <v>92</v>
      </c>
      <c r="B97" s="106">
        <f>'Дсетка7-10'!I140</f>
        <v>0</v>
      </c>
      <c r="C97" s="107">
        <f>'Дсетка7-10'!I147</f>
        <v>0</v>
      </c>
    </row>
    <row r="98" spans="1:3" ht="12.75">
      <c r="A98" s="105">
        <v>93</v>
      </c>
      <c r="B98" s="106">
        <f>'Дсетка7-10'!I144</f>
        <v>0</v>
      </c>
      <c r="C98" s="107">
        <f>'Дсетка7-10'!I149</f>
        <v>0</v>
      </c>
    </row>
    <row r="99" spans="1:3" ht="12.75">
      <c r="A99" s="105">
        <v>94</v>
      </c>
      <c r="B99" s="106">
        <f>'Дсетка7-10'!J142</f>
        <v>0</v>
      </c>
      <c r="C99" s="107">
        <f>'Дсетка7-10'!J145</f>
        <v>0</v>
      </c>
    </row>
    <row r="100" spans="1:3" ht="12.75">
      <c r="A100" s="105">
        <v>95</v>
      </c>
      <c r="B100" s="106">
        <f>'Дсетка7-10'!J148</f>
        <v>0</v>
      </c>
      <c r="C100" s="107">
        <f>'Дсетка7-10'!J150</f>
        <v>0</v>
      </c>
    </row>
    <row r="101" spans="1:3" ht="12.75">
      <c r="A101" s="105">
        <v>96</v>
      </c>
      <c r="B101" s="106">
        <f>'Дсетка7-10'!I153</f>
        <v>0</v>
      </c>
      <c r="C101" s="107">
        <f>'Дсетка7-10'!H172</f>
        <v>0</v>
      </c>
    </row>
    <row r="102" spans="1:3" ht="12.75">
      <c r="A102" s="105">
        <v>97</v>
      </c>
      <c r="B102" s="106">
        <f>'Дсетка7-10'!I157</f>
        <v>0</v>
      </c>
      <c r="C102" s="107">
        <f>'Дсетка7-10'!H174</f>
        <v>0</v>
      </c>
    </row>
    <row r="103" spans="1:3" ht="12.75">
      <c r="A103" s="105">
        <v>98</v>
      </c>
      <c r="B103" s="106">
        <f>'Дсетка7-10'!I161</f>
        <v>0</v>
      </c>
      <c r="C103" s="107">
        <f>'Дсетка7-10'!H176</f>
        <v>0</v>
      </c>
    </row>
    <row r="104" spans="1:3" ht="12.75">
      <c r="A104" s="105">
        <v>99</v>
      </c>
      <c r="B104" s="106">
        <f>'Дсетка7-10'!I165</f>
        <v>0</v>
      </c>
      <c r="C104" s="107">
        <f>'Дсетка7-10'!H178</f>
        <v>0</v>
      </c>
    </row>
    <row r="105" spans="1:3" ht="12.75">
      <c r="A105" s="105">
        <v>100</v>
      </c>
      <c r="B105" s="106">
        <f>'Дсетка7-10'!J155</f>
        <v>0</v>
      </c>
      <c r="C105" s="107">
        <f>'Дсетка7-10'!I168</f>
        <v>0</v>
      </c>
    </row>
    <row r="106" spans="1:3" ht="12.75">
      <c r="A106" s="105">
        <v>101</v>
      </c>
      <c r="B106" s="106">
        <f>'Дсетка7-10'!J163</f>
        <v>0</v>
      </c>
      <c r="C106" s="107">
        <f>'Дсетка7-10'!I170</f>
        <v>0</v>
      </c>
    </row>
    <row r="107" spans="1:3" ht="12.75">
      <c r="A107" s="105">
        <v>102</v>
      </c>
      <c r="B107" s="106">
        <f>'Дсетка7-10'!J158</f>
        <v>0</v>
      </c>
      <c r="C107" s="107">
        <f>'Дсетка7-10'!J160</f>
        <v>0</v>
      </c>
    </row>
    <row r="108" spans="1:3" ht="12.75">
      <c r="A108" s="105">
        <v>103</v>
      </c>
      <c r="B108" s="106">
        <f>'Дсетка7-10'!J169</f>
        <v>0</v>
      </c>
      <c r="C108" s="107">
        <f>'Дсетка7-10'!J171</f>
        <v>0</v>
      </c>
    </row>
    <row r="109" spans="1:3" ht="12.75">
      <c r="A109" s="105">
        <v>104</v>
      </c>
      <c r="B109" s="106">
        <f>'Дсетка7-10'!I173</f>
        <v>0</v>
      </c>
      <c r="C109" s="107">
        <f>'Дсетка7-10'!I180</f>
        <v>0</v>
      </c>
    </row>
    <row r="110" spans="1:3" ht="12.75">
      <c r="A110" s="105">
        <v>105</v>
      </c>
      <c r="B110" s="106">
        <f>'Дсетка7-10'!I177</f>
        <v>0</v>
      </c>
      <c r="C110" s="107">
        <f>'Дсетка7-10'!I182</f>
        <v>0</v>
      </c>
    </row>
    <row r="111" spans="1:3" ht="12.75">
      <c r="A111" s="105">
        <v>106</v>
      </c>
      <c r="B111" s="106">
        <f>'Дсетка7-10'!J175</f>
        <v>0</v>
      </c>
      <c r="C111" s="107">
        <f>'Дсетка7-10'!J178</f>
        <v>0</v>
      </c>
    </row>
    <row r="112" spans="1:3" ht="12.75">
      <c r="A112" s="105">
        <v>107</v>
      </c>
      <c r="B112" s="106">
        <f>'Дсетка7-10'!J181</f>
        <v>0</v>
      </c>
      <c r="C112" s="107">
        <f>'Дсетка7-10'!J183</f>
        <v>0</v>
      </c>
    </row>
    <row r="113" spans="1:3" ht="12.75">
      <c r="A113" s="105">
        <v>108</v>
      </c>
      <c r="B113" s="106">
        <f>'Дсетка7-10'!C196</f>
        <v>0</v>
      </c>
      <c r="C113" s="107">
        <f>'Дсетка7-10'!G209</f>
        <v>0</v>
      </c>
    </row>
    <row r="114" spans="1:3" ht="12.75">
      <c r="A114" s="105">
        <v>109</v>
      </c>
      <c r="B114" s="106">
        <f>'Дсетка7-10'!C200</f>
        <v>0</v>
      </c>
      <c r="C114" s="107">
        <f>'Дсетка7-10'!G211</f>
        <v>0</v>
      </c>
    </row>
    <row r="115" spans="1:3" ht="12.75">
      <c r="A115" s="105">
        <v>110</v>
      </c>
      <c r="B115" s="106">
        <f>'Дсетка7-10'!C204</f>
        <v>0</v>
      </c>
      <c r="C115" s="107">
        <f>'Дсетка7-10'!G213</f>
        <v>0</v>
      </c>
    </row>
    <row r="116" spans="1:3" ht="12.75">
      <c r="A116" s="105">
        <v>111</v>
      </c>
      <c r="B116" s="106">
        <f>'Дсетка7-10'!C208</f>
        <v>0</v>
      </c>
      <c r="C116" s="107">
        <f>'Дсетка7-10'!G215</f>
        <v>0</v>
      </c>
    </row>
    <row r="117" spans="1:3" ht="12.75">
      <c r="A117" s="105">
        <v>112</v>
      </c>
      <c r="B117" s="106">
        <f>'Дсетка7-10'!C212</f>
        <v>0</v>
      </c>
      <c r="C117" s="107">
        <f>'Дсетка7-10'!G217</f>
        <v>0</v>
      </c>
    </row>
    <row r="118" spans="1:3" ht="12.75">
      <c r="A118" s="105">
        <v>113</v>
      </c>
      <c r="B118" s="106">
        <f>'Дсетка7-10'!C216</f>
        <v>0</v>
      </c>
      <c r="C118" s="107">
        <f>'Дсетка7-10'!G219</f>
        <v>0</v>
      </c>
    </row>
    <row r="119" spans="1:3" ht="12.75">
      <c r="A119" s="105">
        <v>114</v>
      </c>
      <c r="B119" s="106">
        <f>'Дсетка7-10'!C220</f>
        <v>0</v>
      </c>
      <c r="C119" s="107">
        <f>'Дсетка7-10'!G221</f>
        <v>0</v>
      </c>
    </row>
    <row r="120" spans="1:3" ht="12.75">
      <c r="A120" s="105">
        <v>115</v>
      </c>
      <c r="B120" s="106">
        <f>'Дсетка7-10'!C224</f>
        <v>0</v>
      </c>
      <c r="C120" s="107">
        <f>'Дсетка7-10'!G223</f>
        <v>0</v>
      </c>
    </row>
    <row r="121" spans="1:3" ht="12.75">
      <c r="A121" s="105">
        <v>116</v>
      </c>
      <c r="B121" s="106">
        <f>'Дсетка7-10'!D198</f>
        <v>0</v>
      </c>
      <c r="C121" s="107">
        <f>'Дсетка7-10'!H201</f>
        <v>0</v>
      </c>
    </row>
    <row r="122" spans="1:3" ht="12.75">
      <c r="A122" s="105">
        <v>117</v>
      </c>
      <c r="B122" s="106">
        <f>'Дсетка7-10'!D206</f>
        <v>0</v>
      </c>
      <c r="C122" s="107">
        <f>'Дсетка7-10'!H203</f>
        <v>0</v>
      </c>
    </row>
    <row r="123" spans="1:3" ht="12.75">
      <c r="A123" s="105">
        <v>118</v>
      </c>
      <c r="B123" s="106">
        <f>'Дсетка7-10'!D214</f>
        <v>0</v>
      </c>
      <c r="C123" s="107">
        <f>'Дсетка7-10'!H205</f>
        <v>0</v>
      </c>
    </row>
    <row r="124" spans="1:3" ht="12.75">
      <c r="A124" s="105">
        <v>119</v>
      </c>
      <c r="B124" s="106">
        <f>'Дсетка7-10'!D222</f>
        <v>0</v>
      </c>
      <c r="C124" s="107">
        <f>'Дсетка7-10'!H207</f>
        <v>0</v>
      </c>
    </row>
    <row r="125" spans="1:3" ht="12.75">
      <c r="A125" s="105">
        <v>120</v>
      </c>
      <c r="B125" s="106">
        <f>'Дсетка7-10'!E202</f>
        <v>0</v>
      </c>
      <c r="C125" s="107">
        <f>'Дсетка7-10'!I196</f>
        <v>0</v>
      </c>
    </row>
    <row r="126" spans="1:3" ht="12.75">
      <c r="A126" s="105">
        <v>121</v>
      </c>
      <c r="B126" s="106">
        <f>'Дсетка7-10'!E218</f>
        <v>0</v>
      </c>
      <c r="C126" s="107">
        <f>'Дсетка7-10'!I198</f>
        <v>0</v>
      </c>
    </row>
    <row r="127" spans="1:3" ht="12.75">
      <c r="A127" s="105">
        <v>122</v>
      </c>
      <c r="B127" s="106">
        <f>'Дсетка7-10'!E209</f>
        <v>0</v>
      </c>
      <c r="C127" s="107">
        <f>'Дсетка7-10'!E212</f>
        <v>0</v>
      </c>
    </row>
    <row r="128" spans="1:3" ht="12.75">
      <c r="A128" s="105">
        <v>123</v>
      </c>
      <c r="B128" s="106">
        <f>'Дсетка7-10'!J197</f>
        <v>0</v>
      </c>
      <c r="C128" s="107">
        <f>'Дсетка7-10'!J199</f>
        <v>0</v>
      </c>
    </row>
    <row r="129" spans="1:3" ht="12.75">
      <c r="A129" s="105">
        <v>124</v>
      </c>
      <c r="B129" s="106">
        <f>'Дсетка7-10'!I202</f>
        <v>0</v>
      </c>
      <c r="C129" s="107">
        <f>'Дсетка7-10'!F196</f>
        <v>0</v>
      </c>
    </row>
    <row r="130" spans="1:3" ht="12.75">
      <c r="A130" s="105">
        <v>125</v>
      </c>
      <c r="B130" s="106">
        <f>'Дсетка7-10'!I206</f>
        <v>0</v>
      </c>
      <c r="C130" s="107">
        <f>'Дсетка7-10'!F198</f>
        <v>0</v>
      </c>
    </row>
    <row r="131" spans="1:3" ht="12.75">
      <c r="A131" s="105">
        <v>126</v>
      </c>
      <c r="B131" s="106">
        <f>'Дсетка7-10'!J204</f>
        <v>0</v>
      </c>
      <c r="C131" s="107">
        <f>'Дсетка7-10'!J207</f>
        <v>0</v>
      </c>
    </row>
    <row r="132" spans="1:3" ht="12.75">
      <c r="A132" s="105">
        <v>127</v>
      </c>
      <c r="B132" s="106">
        <f>'Дсетка7-10'!G197</f>
        <v>0</v>
      </c>
      <c r="C132" s="107">
        <f>'Дсетка7-10'!G199</f>
        <v>0</v>
      </c>
    </row>
    <row r="133" spans="1:3" ht="12.75">
      <c r="A133" s="105">
        <v>128</v>
      </c>
      <c r="B133" s="106">
        <f>'Дсетка7-10'!H210</f>
        <v>0</v>
      </c>
      <c r="C133" s="107">
        <f>'Дсетка7-10'!H229</f>
        <v>0</v>
      </c>
    </row>
    <row r="134" spans="1:3" ht="12.75">
      <c r="A134" s="105">
        <v>129</v>
      </c>
      <c r="B134" s="106">
        <f>'Дсетка7-10'!H214</f>
        <v>0</v>
      </c>
      <c r="C134" s="107">
        <f>'Дсетка7-10'!H231</f>
        <v>0</v>
      </c>
    </row>
    <row r="135" spans="1:3" ht="12.75">
      <c r="A135" s="105">
        <v>130</v>
      </c>
      <c r="B135" s="106">
        <f>'Дсетка7-10'!H218</f>
        <v>0</v>
      </c>
      <c r="C135" s="107">
        <f>'Дсетка7-10'!H233</f>
        <v>0</v>
      </c>
    </row>
    <row r="136" spans="1:3" ht="12.75">
      <c r="A136" s="105">
        <v>131</v>
      </c>
      <c r="B136" s="106">
        <f>'Дсетка7-10'!H222</f>
        <v>0</v>
      </c>
      <c r="C136" s="107">
        <f>'Дсетка7-10'!H235</f>
        <v>0</v>
      </c>
    </row>
    <row r="137" spans="1:3" ht="12.75">
      <c r="A137" s="105">
        <v>132</v>
      </c>
      <c r="B137" s="106">
        <f>'Дсетка7-10'!I212</f>
        <v>0</v>
      </c>
      <c r="C137" s="107">
        <f>'Дсетка7-10'!I224</f>
        <v>0</v>
      </c>
    </row>
    <row r="138" spans="1:3" ht="12.75">
      <c r="A138" s="105">
        <v>133</v>
      </c>
      <c r="B138" s="106">
        <f>'Дсетка7-10'!I220</f>
        <v>0</v>
      </c>
      <c r="C138" s="107">
        <f>'Дсетка7-10'!I226</f>
        <v>0</v>
      </c>
    </row>
    <row r="139" spans="1:3" ht="12.75">
      <c r="A139" s="105">
        <v>134</v>
      </c>
      <c r="B139" s="106">
        <f>'Дсетка7-10'!J216</f>
        <v>0</v>
      </c>
      <c r="C139" s="107">
        <f>'Дсетка7-10'!J222</f>
        <v>0</v>
      </c>
    </row>
    <row r="140" spans="1:3" ht="12.75">
      <c r="A140" s="105">
        <v>135</v>
      </c>
      <c r="B140" s="106">
        <f>'Дсетка7-10'!J225</f>
        <v>0</v>
      </c>
      <c r="C140" s="107">
        <f>'Дсетка7-10'!J227</f>
        <v>0</v>
      </c>
    </row>
    <row r="141" spans="1:3" ht="12.75">
      <c r="A141" s="105">
        <v>136</v>
      </c>
      <c r="B141" s="106">
        <f>'Дсетка7-10'!I230</f>
        <v>0</v>
      </c>
      <c r="C141" s="107">
        <f>'Дсетка7-10'!F224</f>
        <v>0</v>
      </c>
    </row>
    <row r="142" spans="1:3" ht="12.75">
      <c r="A142" s="105">
        <v>137</v>
      </c>
      <c r="B142" s="106">
        <f>'Дсетка7-10'!I234</f>
        <v>0</v>
      </c>
      <c r="C142" s="107">
        <f>'Дсетка7-10'!F226</f>
        <v>0</v>
      </c>
    </row>
    <row r="143" spans="1:3" ht="12.75">
      <c r="A143" s="105">
        <v>138</v>
      </c>
      <c r="B143" s="106">
        <f>'Дсетка7-10'!J232</f>
        <v>0</v>
      </c>
      <c r="C143" s="107">
        <f>'Дсетка7-10'!J235</f>
        <v>0</v>
      </c>
    </row>
    <row r="144" spans="1:3" ht="12.75">
      <c r="A144" s="105">
        <v>139</v>
      </c>
      <c r="B144" s="106">
        <f>'Дсетка7-10'!G225</f>
        <v>0</v>
      </c>
      <c r="C144" s="107">
        <f>'Дсетка7-10'!G227</f>
        <v>0</v>
      </c>
    </row>
    <row r="145" spans="1:3" ht="12.75">
      <c r="A145" s="105">
        <v>140</v>
      </c>
      <c r="B145" s="106">
        <f>'Дсетка7-10'!C232</f>
        <v>0</v>
      </c>
      <c r="C145" s="107">
        <f>'Дсетка7-10'!B299</f>
        <v>0</v>
      </c>
    </row>
    <row r="146" spans="1:3" ht="12.75">
      <c r="A146" s="105">
        <v>141</v>
      </c>
      <c r="B146" s="106">
        <f>'Дсетка7-10'!C236</f>
        <v>0</v>
      </c>
      <c r="C146" s="107">
        <f>'Дсетка7-10'!B301</f>
        <v>0</v>
      </c>
    </row>
    <row r="147" spans="1:3" ht="12.75">
      <c r="A147" s="105">
        <v>142</v>
      </c>
      <c r="B147" s="106">
        <f>'Дсетка7-10'!C240</f>
        <v>0</v>
      </c>
      <c r="C147" s="107">
        <f>'Дсетка7-10'!B303</f>
        <v>0</v>
      </c>
    </row>
    <row r="148" spans="1:3" ht="12.75">
      <c r="A148" s="105">
        <v>143</v>
      </c>
      <c r="B148" s="106">
        <f>'Дсетка7-10'!C244</f>
        <v>0</v>
      </c>
      <c r="C148" s="107">
        <f>'Дсетка7-10'!B305</f>
        <v>0</v>
      </c>
    </row>
    <row r="149" spans="1:3" ht="12.75">
      <c r="A149" s="105">
        <v>144</v>
      </c>
      <c r="B149" s="106">
        <f>'Дсетка7-10'!C248</f>
        <v>0</v>
      </c>
      <c r="C149" s="107">
        <f>'Дсетка7-10'!B307</f>
        <v>0</v>
      </c>
    </row>
    <row r="150" spans="1:3" ht="12.75">
      <c r="A150" s="105">
        <v>145</v>
      </c>
      <c r="B150" s="106">
        <f>'Дсетка7-10'!C252</f>
        <v>0</v>
      </c>
      <c r="C150" s="107">
        <f>'Дсетка7-10'!B309</f>
        <v>0</v>
      </c>
    </row>
    <row r="151" spans="1:3" ht="12.75">
      <c r="A151" s="105">
        <v>146</v>
      </c>
      <c r="B151" s="106">
        <f>'Дсетка7-10'!C256</f>
        <v>0</v>
      </c>
      <c r="C151" s="107">
        <f>'Дсетка7-10'!B311</f>
        <v>0</v>
      </c>
    </row>
    <row r="152" spans="1:3" ht="12.75">
      <c r="A152" s="105">
        <v>147</v>
      </c>
      <c r="B152" s="106">
        <f>'Дсетка7-10'!C260</f>
        <v>0</v>
      </c>
      <c r="C152" s="107">
        <f>'Дсетка7-10'!B313</f>
        <v>0</v>
      </c>
    </row>
    <row r="153" spans="1:3" ht="12.75">
      <c r="A153" s="105">
        <v>148</v>
      </c>
      <c r="B153" s="106">
        <f>'Дсетка7-10'!C264</f>
        <v>0</v>
      </c>
      <c r="C153" s="107">
        <f>'Дсетка7-10'!B315</f>
        <v>0</v>
      </c>
    </row>
    <row r="154" spans="1:3" ht="12.75">
      <c r="A154" s="105">
        <v>149</v>
      </c>
      <c r="B154" s="106">
        <f>'Дсетка7-10'!C268</f>
        <v>0</v>
      </c>
      <c r="C154" s="107">
        <f>'Дсетка7-10'!B317</f>
        <v>0</v>
      </c>
    </row>
    <row r="155" spans="1:3" ht="12.75">
      <c r="A155" s="105">
        <v>150</v>
      </c>
      <c r="B155" s="106">
        <f>'Дсетка7-10'!C272</f>
        <v>0</v>
      </c>
      <c r="C155" s="107">
        <f>'Дсетка7-10'!B319</f>
        <v>0</v>
      </c>
    </row>
    <row r="156" spans="1:3" ht="12.75">
      <c r="A156" s="105">
        <v>151</v>
      </c>
      <c r="B156" s="106">
        <f>'Дсетка7-10'!C276</f>
        <v>0</v>
      </c>
      <c r="C156" s="107">
        <f>'Дсетка7-10'!B321</f>
        <v>0</v>
      </c>
    </row>
    <row r="157" spans="1:3" ht="12.75">
      <c r="A157" s="105">
        <v>152</v>
      </c>
      <c r="B157" s="106">
        <f>'Дсетка7-10'!C280</f>
        <v>0</v>
      </c>
      <c r="C157" s="107">
        <f>'Дсетка7-10'!B323</f>
        <v>0</v>
      </c>
    </row>
    <row r="158" spans="1:3" ht="12.75">
      <c r="A158" s="105">
        <v>153</v>
      </c>
      <c r="B158" s="106">
        <f>'Дсетка7-10'!C284</f>
        <v>0</v>
      </c>
      <c r="C158" s="107">
        <f>'Дсетка7-10'!B325</f>
        <v>0</v>
      </c>
    </row>
    <row r="159" spans="1:3" ht="12.75">
      <c r="A159" s="105">
        <v>154</v>
      </c>
      <c r="B159" s="106">
        <f>'Дсетка7-10'!D230</f>
        <v>0</v>
      </c>
      <c r="C159" s="107">
        <f>'Дсетка7-10'!H254</f>
        <v>0</v>
      </c>
    </row>
    <row r="160" spans="1:3" ht="12.75">
      <c r="A160" s="105">
        <v>155</v>
      </c>
      <c r="B160" s="106">
        <f>'Дсетка7-10'!D238</f>
        <v>0</v>
      </c>
      <c r="C160" s="107">
        <f>'Дсетка7-10'!H256</f>
        <v>0</v>
      </c>
    </row>
    <row r="161" spans="1:3" ht="12.75">
      <c r="A161" s="105">
        <v>156</v>
      </c>
      <c r="B161" s="106">
        <f>'Дсетка7-10'!D246</f>
        <v>0</v>
      </c>
      <c r="C161" s="107">
        <f>'Дсетка7-10'!H258</f>
        <v>0</v>
      </c>
    </row>
    <row r="162" spans="1:3" ht="12.75">
      <c r="A162" s="105">
        <v>157</v>
      </c>
      <c r="B162" s="106">
        <f>'Дсетка7-10'!D254</f>
        <v>0</v>
      </c>
      <c r="C162" s="107">
        <f>'Дсетка7-10'!H260</f>
        <v>0</v>
      </c>
    </row>
    <row r="163" spans="1:3" ht="12.75">
      <c r="A163" s="105">
        <v>158</v>
      </c>
      <c r="B163" s="106">
        <f>'Дсетка7-10'!D262</f>
        <v>0</v>
      </c>
      <c r="C163" s="107">
        <f>'Дсетка7-10'!H262</f>
        <v>0</v>
      </c>
    </row>
    <row r="164" spans="1:3" ht="12.75">
      <c r="A164" s="105">
        <v>159</v>
      </c>
      <c r="B164" s="106">
        <f>'Дсетка7-10'!D270</f>
        <v>0</v>
      </c>
      <c r="C164" s="107">
        <f>'Дсетка7-10'!H264</f>
        <v>0</v>
      </c>
    </row>
    <row r="165" spans="1:3" ht="12.75">
      <c r="A165" s="105">
        <v>160</v>
      </c>
      <c r="B165" s="106">
        <f>'Дсетка7-10'!D278</f>
        <v>0</v>
      </c>
      <c r="C165" s="107">
        <f>'Дсетка7-10'!H266</f>
        <v>0</v>
      </c>
    </row>
    <row r="166" spans="1:3" ht="12.75">
      <c r="A166" s="105">
        <v>161</v>
      </c>
      <c r="B166" s="106">
        <f>'Дсетка7-10'!D286</f>
        <v>0</v>
      </c>
      <c r="C166" s="107">
        <f>'Дсетка7-10'!H268</f>
        <v>0</v>
      </c>
    </row>
    <row r="167" spans="1:3" ht="12.75">
      <c r="A167" s="105">
        <v>162</v>
      </c>
      <c r="B167" s="106">
        <f>'Дсетка7-10'!E234</f>
        <v>0</v>
      </c>
      <c r="C167" s="107">
        <f>'Дсетка7-10'!H241</f>
        <v>0</v>
      </c>
    </row>
    <row r="168" spans="1:3" ht="12.75">
      <c r="A168" s="105">
        <v>163</v>
      </c>
      <c r="B168" s="106">
        <f>'Дсетка7-10'!E250</f>
        <v>0</v>
      </c>
      <c r="C168" s="107">
        <f>'Дсетка7-10'!H243</f>
        <v>0</v>
      </c>
    </row>
    <row r="169" spans="1:3" ht="12.75">
      <c r="A169" s="105">
        <v>164</v>
      </c>
      <c r="B169" s="106">
        <f>'Дсетка7-10'!E266</f>
        <v>0</v>
      </c>
      <c r="C169" s="107">
        <f>'Дсетка7-10'!H245</f>
        <v>0</v>
      </c>
    </row>
    <row r="170" spans="1:3" ht="12.75">
      <c r="A170" s="105">
        <v>165</v>
      </c>
      <c r="B170" s="106">
        <f>'Дсетка7-10'!E282</f>
        <v>0</v>
      </c>
      <c r="C170" s="107">
        <f>'Дсетка7-10'!H247</f>
        <v>0</v>
      </c>
    </row>
    <row r="171" spans="1:3" ht="12.75">
      <c r="A171" s="105">
        <v>166</v>
      </c>
      <c r="B171" s="106">
        <f>'Дсетка7-10'!F242</f>
        <v>0</v>
      </c>
      <c r="C171" s="107">
        <f>'Дсетка7-10'!I237</f>
        <v>0</v>
      </c>
    </row>
    <row r="172" spans="1:3" ht="12.75">
      <c r="A172" s="105">
        <v>167</v>
      </c>
      <c r="B172" s="106">
        <f>'Дсетка7-10'!F274</f>
        <v>0</v>
      </c>
      <c r="C172" s="107">
        <f>'Дсетка7-10'!I239</f>
        <v>0</v>
      </c>
    </row>
    <row r="173" spans="1:3" ht="12.75">
      <c r="A173" s="105">
        <v>168</v>
      </c>
      <c r="B173" s="106">
        <f>'Дсетка7-10'!F255</f>
        <v>0</v>
      </c>
      <c r="C173" s="107">
        <f>'Дсетка7-10'!F261</f>
        <v>0</v>
      </c>
    </row>
    <row r="174" spans="1:3" ht="12.75">
      <c r="A174" s="105">
        <v>169</v>
      </c>
      <c r="B174" s="106">
        <f>'Дсетка7-10'!J238</f>
        <v>0</v>
      </c>
      <c r="C174" s="107">
        <f>'Дсетка7-10'!J240</f>
        <v>0</v>
      </c>
    </row>
    <row r="175" spans="1:3" ht="12.75">
      <c r="A175" s="105">
        <v>170</v>
      </c>
      <c r="B175" s="106">
        <f>'Дсетка7-10'!I242</f>
        <v>0</v>
      </c>
      <c r="C175" s="107">
        <f>'Дсетка7-10'!I249</f>
        <v>0</v>
      </c>
    </row>
    <row r="176" spans="1:3" ht="12.75">
      <c r="A176" s="105">
        <v>171</v>
      </c>
      <c r="B176" s="106">
        <f>'Дсетка7-10'!I246</f>
        <v>0</v>
      </c>
      <c r="C176" s="107">
        <f>'Дсетка7-10'!I251</f>
        <v>0</v>
      </c>
    </row>
    <row r="177" spans="1:3" ht="12.75">
      <c r="A177" s="105">
        <v>172</v>
      </c>
      <c r="B177" s="106">
        <f>'Дсетка7-10'!J244</f>
        <v>0</v>
      </c>
      <c r="C177" s="107">
        <f>'Дсетка7-10'!J247</f>
        <v>0</v>
      </c>
    </row>
    <row r="178" spans="1:3" ht="12.75">
      <c r="A178" s="105">
        <v>173</v>
      </c>
      <c r="B178" s="106">
        <f>'Дсетка7-10'!J250</f>
        <v>0</v>
      </c>
      <c r="C178" s="107">
        <f>'Дсетка7-10'!J252</f>
        <v>0</v>
      </c>
    </row>
    <row r="179" spans="1:3" ht="12.75">
      <c r="A179" s="105">
        <v>174</v>
      </c>
      <c r="B179" s="106">
        <f>'Дсетка7-10'!I255</f>
        <v>0</v>
      </c>
      <c r="C179" s="107">
        <f>'Дсетка7-10'!H274</f>
        <v>0</v>
      </c>
    </row>
    <row r="180" spans="1:3" ht="12.75">
      <c r="A180" s="105">
        <v>175</v>
      </c>
      <c r="B180" s="106">
        <f>'Дсетка7-10'!I259</f>
        <v>0</v>
      </c>
      <c r="C180" s="107">
        <f>'Дсетка7-10'!H276</f>
        <v>0</v>
      </c>
    </row>
    <row r="181" spans="1:3" ht="12.75">
      <c r="A181" s="105">
        <v>176</v>
      </c>
      <c r="B181" s="106">
        <f>'Дсетка7-10'!I263</f>
        <v>0</v>
      </c>
      <c r="C181" s="107">
        <f>'Дсетка7-10'!H278</f>
        <v>0</v>
      </c>
    </row>
    <row r="182" spans="1:3" ht="12.75">
      <c r="A182" s="105">
        <v>177</v>
      </c>
      <c r="B182" s="106">
        <f>'Дсетка7-10'!I267</f>
        <v>0</v>
      </c>
      <c r="C182" s="107">
        <f>'Дсетка7-10'!H280</f>
        <v>0</v>
      </c>
    </row>
    <row r="183" spans="1:3" ht="12.75">
      <c r="A183" s="105">
        <v>178</v>
      </c>
      <c r="B183" s="106">
        <f>'Дсетка7-10'!J257</f>
        <v>0</v>
      </c>
      <c r="C183" s="107">
        <f>'Дсетка7-10'!I270</f>
        <v>0</v>
      </c>
    </row>
    <row r="184" spans="1:3" ht="12.75">
      <c r="A184" s="105">
        <v>179</v>
      </c>
      <c r="B184" s="106">
        <f>'Дсетка7-10'!J265</f>
        <v>0</v>
      </c>
      <c r="C184" s="107">
        <f>'Дсетка7-10'!I272</f>
        <v>0</v>
      </c>
    </row>
    <row r="185" spans="1:3" ht="12.75">
      <c r="A185" s="105">
        <v>180</v>
      </c>
      <c r="B185" s="106">
        <f>'Дсетка7-10'!J260</f>
        <v>0</v>
      </c>
      <c r="C185" s="107">
        <f>'Дсетка7-10'!J262</f>
        <v>0</v>
      </c>
    </row>
    <row r="186" spans="1:3" ht="12.75">
      <c r="A186" s="105">
        <v>181</v>
      </c>
      <c r="B186" s="106">
        <f>'Дсетка7-10'!J271</f>
        <v>0</v>
      </c>
      <c r="C186" s="107">
        <f>'Дсетка7-10'!J273</f>
        <v>0</v>
      </c>
    </row>
    <row r="187" spans="1:3" ht="12.75">
      <c r="A187" s="105">
        <v>182</v>
      </c>
      <c r="B187" s="106">
        <f>'Дсетка7-10'!I275</f>
        <v>0</v>
      </c>
      <c r="C187" s="107">
        <f>'Дсетка7-10'!I282</f>
        <v>0</v>
      </c>
    </row>
    <row r="188" spans="1:3" ht="12.75">
      <c r="A188" s="105">
        <v>183</v>
      </c>
      <c r="B188" s="106">
        <f>'Дсетка7-10'!I279</f>
        <v>0</v>
      </c>
      <c r="C188" s="107">
        <f>'Дсетка7-10'!I284</f>
        <v>0</v>
      </c>
    </row>
    <row r="189" spans="1:3" ht="12.75">
      <c r="A189" s="105">
        <v>184</v>
      </c>
      <c r="B189" s="106">
        <f>'Дсетка7-10'!J277</f>
        <v>0</v>
      </c>
      <c r="C189" s="107">
        <f>'Дсетка7-10'!J280</f>
        <v>0</v>
      </c>
    </row>
    <row r="190" spans="1:3" ht="12.75">
      <c r="A190" s="105">
        <v>185</v>
      </c>
      <c r="B190" s="106">
        <f>'Дсетка7-10'!J283</f>
        <v>0</v>
      </c>
      <c r="C190" s="107">
        <f>'Дсетка7-10'!J285</f>
        <v>0</v>
      </c>
    </row>
    <row r="191" spans="1:3" ht="12.75">
      <c r="A191" s="105">
        <v>186</v>
      </c>
      <c r="B191" s="106">
        <f>'Дсетка7-10'!C302</f>
        <v>0</v>
      </c>
      <c r="C191" s="107">
        <f>'Дсетка7-10'!G313</f>
        <v>0</v>
      </c>
    </row>
    <row r="192" spans="1:3" ht="12.75">
      <c r="A192" s="105">
        <v>187</v>
      </c>
      <c r="B192" s="106">
        <f>'Дсетка7-10'!C306</f>
        <v>0</v>
      </c>
      <c r="C192" s="107">
        <f>'Дсетка7-10'!G315</f>
        <v>0</v>
      </c>
    </row>
    <row r="193" spans="1:3" ht="12.75">
      <c r="A193" s="105">
        <v>188</v>
      </c>
      <c r="B193" s="106">
        <f>'Дсетка7-10'!C310</f>
        <v>0</v>
      </c>
      <c r="C193" s="107">
        <f>'Дсетка7-10'!G317</f>
        <v>0</v>
      </c>
    </row>
    <row r="194" spans="1:3" ht="12.75">
      <c r="A194" s="105">
        <v>189</v>
      </c>
      <c r="B194" s="106">
        <f>'Дсетка7-10'!C314</f>
        <v>0</v>
      </c>
      <c r="C194" s="107">
        <f>'Дсетка7-10'!G319</f>
        <v>0</v>
      </c>
    </row>
    <row r="195" spans="1:3" ht="12.75">
      <c r="A195" s="105">
        <v>190</v>
      </c>
      <c r="B195" s="106">
        <f>'Дсетка7-10'!C318</f>
        <v>0</v>
      </c>
      <c r="C195" s="107">
        <f>'Дсетка7-10'!G321</f>
        <v>0</v>
      </c>
    </row>
    <row r="196" spans="1:3" ht="12.75">
      <c r="A196" s="105">
        <v>191</v>
      </c>
      <c r="B196" s="106">
        <f>'Дсетка7-10'!C322</f>
        <v>0</v>
      </c>
      <c r="C196" s="107">
        <f>'Дсетка7-10'!G323</f>
        <v>0</v>
      </c>
    </row>
    <row r="197" spans="1:3" ht="12.75">
      <c r="A197" s="105">
        <v>192</v>
      </c>
      <c r="B197" s="106">
        <f>'Дсетка7-10'!D300</f>
        <v>0</v>
      </c>
      <c r="C197" s="107">
        <f>'Дсетка7-10'!H303</f>
        <v>0</v>
      </c>
    </row>
    <row r="198" spans="1:3" ht="12.75">
      <c r="A198" s="105">
        <v>193</v>
      </c>
      <c r="B198" s="106">
        <f>'Дсетка7-10'!D308</f>
        <v>0</v>
      </c>
      <c r="C198" s="107">
        <f>'Дсетка7-10'!H305</f>
        <v>0</v>
      </c>
    </row>
    <row r="199" spans="1:3" ht="12.75">
      <c r="A199" s="105">
        <v>194</v>
      </c>
      <c r="B199" s="106">
        <f>'Дсетка7-10'!D316</f>
        <v>0</v>
      </c>
      <c r="C199" s="107">
        <f>'Дсетка7-10'!H307</f>
        <v>0</v>
      </c>
    </row>
    <row r="200" spans="1:3" ht="12.75">
      <c r="A200" s="105">
        <v>195</v>
      </c>
      <c r="B200" s="106">
        <f>'Дсетка7-10'!D324</f>
        <v>0</v>
      </c>
      <c r="C200" s="107">
        <f>'Дсетка7-10'!H309</f>
        <v>0</v>
      </c>
    </row>
    <row r="201" spans="1:3" ht="12.75">
      <c r="A201" s="105">
        <v>196</v>
      </c>
      <c r="B201" s="106">
        <f>'Дсетка7-10'!E304</f>
        <v>0</v>
      </c>
      <c r="C201" s="107">
        <f>'Дсетка7-10'!I298</f>
        <v>0</v>
      </c>
    </row>
    <row r="202" spans="1:3" ht="12.75">
      <c r="A202" s="105">
        <v>197</v>
      </c>
      <c r="B202" s="106">
        <f>'Дсетка7-10'!E320</f>
        <v>0</v>
      </c>
      <c r="C202" s="107">
        <f>'Дсетка7-10'!I300</f>
        <v>0</v>
      </c>
    </row>
    <row r="203" spans="1:3" ht="12.75">
      <c r="A203" s="105">
        <v>198</v>
      </c>
      <c r="B203" s="106">
        <f>'Дсетка7-10'!E311</f>
        <v>0</v>
      </c>
      <c r="C203" s="107">
        <f>'Дсетка7-10'!E314</f>
        <v>0</v>
      </c>
    </row>
    <row r="204" spans="1:3" ht="12.75">
      <c r="A204" s="105">
        <v>199</v>
      </c>
      <c r="B204" s="106">
        <f>'Дсетка7-10'!J299</f>
        <v>0</v>
      </c>
      <c r="C204" s="107">
        <f>'Дсетка7-10'!J301</f>
        <v>0</v>
      </c>
    </row>
    <row r="205" spans="1:3" ht="12.75">
      <c r="A205" s="105">
        <v>200</v>
      </c>
      <c r="B205" s="106">
        <f>'Дсетка7-10'!I304</f>
        <v>0</v>
      </c>
      <c r="C205" s="107">
        <f>'Дсетка7-10'!F298</f>
        <v>0</v>
      </c>
    </row>
    <row r="206" spans="1:3" ht="12.75">
      <c r="A206" s="105">
        <v>201</v>
      </c>
      <c r="B206" s="106">
        <f>'Дсетка7-10'!I308</f>
        <v>0</v>
      </c>
      <c r="C206" s="107">
        <f>'Дсетка7-10'!F300</f>
        <v>0</v>
      </c>
    </row>
    <row r="207" spans="1:3" ht="12.75">
      <c r="A207" s="105">
        <v>202</v>
      </c>
      <c r="B207" s="106">
        <f>'Дсетка7-10'!J306</f>
        <v>0</v>
      </c>
      <c r="C207" s="107">
        <f>'Дсетка7-10'!J309</f>
        <v>0</v>
      </c>
    </row>
    <row r="208" spans="1:3" ht="12.75">
      <c r="A208" s="105">
        <v>203</v>
      </c>
      <c r="B208" s="106">
        <f>'Дсетка7-10'!G299</f>
        <v>0</v>
      </c>
      <c r="C208" s="107">
        <f>'Дсетка7-10'!G301</f>
        <v>0</v>
      </c>
    </row>
    <row r="209" spans="1:3" ht="12.75">
      <c r="A209" s="105">
        <v>204</v>
      </c>
      <c r="B209" s="106">
        <f>'Дсетка7-10'!H316</f>
        <v>0</v>
      </c>
      <c r="C209" s="107">
        <f>'Дсетка7-10'!H333</f>
        <v>0</v>
      </c>
    </row>
    <row r="210" spans="1:3" ht="12.75">
      <c r="A210" s="105">
        <v>205</v>
      </c>
      <c r="B210" s="106">
        <f>'Дсетка7-10'!H320</f>
        <v>0</v>
      </c>
      <c r="C210" s="107">
        <f>'Дсетка7-10'!H335</f>
        <v>0</v>
      </c>
    </row>
    <row r="211" spans="1:3" ht="12.75">
      <c r="A211" s="105">
        <v>206</v>
      </c>
      <c r="B211" s="106">
        <f>'Дсетка7-10'!I314</f>
        <v>0</v>
      </c>
      <c r="C211" s="107">
        <f>'Дсетка7-10'!I326</f>
        <v>0</v>
      </c>
    </row>
    <row r="212" spans="1:3" ht="12.75">
      <c r="A212" s="105">
        <v>207</v>
      </c>
      <c r="B212" s="106">
        <f>'Дсетка7-10'!I322</f>
        <v>0</v>
      </c>
      <c r="C212" s="107">
        <f>'Дсетка7-10'!I328</f>
        <v>0</v>
      </c>
    </row>
    <row r="213" spans="1:3" ht="12.75">
      <c r="A213" s="105">
        <v>208</v>
      </c>
      <c r="B213" s="106">
        <f>'Дсетка7-10'!J318</f>
        <v>0</v>
      </c>
      <c r="C213" s="107">
        <f>'Дсетка7-10'!J324</f>
        <v>0</v>
      </c>
    </row>
    <row r="214" spans="1:3" ht="12.75">
      <c r="A214" s="105">
        <v>209</v>
      </c>
      <c r="B214" s="106">
        <f>'Дсетка7-10'!J327</f>
        <v>0</v>
      </c>
      <c r="C214" s="107">
        <f>'Дсетка7-10'!J329</f>
        <v>0</v>
      </c>
    </row>
    <row r="215" spans="1:3" ht="12.75">
      <c r="A215" s="105">
        <v>210</v>
      </c>
      <c r="B215" s="106">
        <f>'Дсетка7-10'!J334</f>
        <v>0</v>
      </c>
      <c r="C215" s="107">
        <f>'Дсетка7-10'!J337</f>
        <v>0</v>
      </c>
    </row>
    <row r="216" spans="1:3" ht="12.75">
      <c r="A216" s="105">
        <v>211</v>
      </c>
      <c r="B216" s="106">
        <f>'Дсетка7-10'!G327</f>
        <v>0</v>
      </c>
      <c r="C216" s="107">
        <f>'Дсетка7-10'!G329</f>
        <v>0</v>
      </c>
    </row>
    <row r="217" spans="1:3" ht="12.75">
      <c r="A217" s="105">
        <v>212</v>
      </c>
      <c r="B217" s="106" t="str">
        <f>'Дсетка1-4'!C5</f>
        <v>Апсатарова Дарина, РМ1с</v>
      </c>
      <c r="C217" s="107" t="str">
        <f>'Дсетка5-6'!B4</f>
        <v>_</v>
      </c>
    </row>
    <row r="218" spans="1:3" ht="12.75">
      <c r="A218" s="105">
        <v>213</v>
      </c>
      <c r="B218" s="106" t="str">
        <f>'Дсетка1-4'!C13</f>
        <v>Ануфриева Полина, ОКТг</v>
      </c>
      <c r="C218" s="107" t="str">
        <f>'Дсетка5-6'!B8</f>
        <v>_</v>
      </c>
    </row>
    <row r="219" spans="1:3" ht="12.75">
      <c r="A219" s="105">
        <v>214</v>
      </c>
      <c r="B219" s="106" t="str">
        <f>'Дсетка1-4'!C17</f>
        <v>Давлетбаева Алсу, РЧЕс</v>
      </c>
      <c r="C219" s="107" t="str">
        <f>'Дсетка5-6'!B10</f>
        <v>_</v>
      </c>
    </row>
    <row r="220" spans="1:3" ht="12.75">
      <c r="A220" s="105">
        <v>215</v>
      </c>
      <c r="B220" s="106" t="str">
        <f>'Дсетка1-4'!C21</f>
        <v>Мамбетова Назгуль, РХАс</v>
      </c>
      <c r="C220" s="107" t="str">
        <f>'Дсетка5-6'!B12</f>
        <v>_</v>
      </c>
    </row>
    <row r="221" spans="1:3" ht="12.75">
      <c r="A221" s="105">
        <v>216</v>
      </c>
      <c r="B221" s="106" t="str">
        <f>'Дсетка1-4'!C25</f>
        <v>Тимофеева Виктория, РКЛс</v>
      </c>
      <c r="C221" s="107" t="str">
        <f>'Дсетка5-6'!B14</f>
        <v>_</v>
      </c>
    </row>
    <row r="222" spans="1:3" ht="12.75">
      <c r="A222" s="105">
        <v>217</v>
      </c>
      <c r="B222" s="106" t="str">
        <f>'Дсетка1-4'!C29</f>
        <v>Николаева Изабелла, РКЛс</v>
      </c>
      <c r="C222" s="107" t="str">
        <f>'Дсетка5-6'!B16</f>
        <v>_</v>
      </c>
    </row>
    <row r="223" spans="1:3" ht="12.75">
      <c r="A223" s="105">
        <v>218</v>
      </c>
      <c r="B223" s="106" t="str">
        <f>'Дсетка1-4'!C33</f>
        <v>Нуждина Ангелина, РБЩг</v>
      </c>
      <c r="C223" s="107" t="str">
        <f>'Дсетка5-6'!B18</f>
        <v>_</v>
      </c>
    </row>
    <row r="224" spans="1:3" ht="12.75">
      <c r="A224" s="105">
        <v>219</v>
      </c>
      <c r="B224" s="106" t="str">
        <f>'Дсетка1-4'!C37</f>
        <v>Малышева Анастасия, УФАг</v>
      </c>
      <c r="C224" s="107" t="str">
        <f>'Дсетка5-6'!B20</f>
        <v>_</v>
      </c>
    </row>
    <row r="225" spans="1:3" ht="12.75">
      <c r="A225" s="105">
        <v>220</v>
      </c>
      <c r="B225" s="106" t="str">
        <f>'Дсетка1-4'!C41</f>
        <v>Рахимова Наргиза, РМЕс</v>
      </c>
      <c r="C225" s="107" t="str">
        <f>'Дсетка5-6'!B22</f>
        <v>_</v>
      </c>
    </row>
    <row r="226" spans="1:3" ht="12.75">
      <c r="A226" s="105">
        <v>221</v>
      </c>
      <c r="B226" s="106" t="str">
        <f>'Дсетка1-4'!C45</f>
        <v>Гареева Диана, РБВс</v>
      </c>
      <c r="C226" s="107" t="str">
        <f>'Дсетка5-6'!B24</f>
        <v>_</v>
      </c>
    </row>
    <row r="227" spans="1:3" ht="12.75">
      <c r="A227" s="105">
        <v>222</v>
      </c>
      <c r="B227" s="106" t="str">
        <f>'Дсетка1-4'!C49</f>
        <v>Мубарякова Светлана, РКИс</v>
      </c>
      <c r="C227" s="107" t="str">
        <f>'Дсетка5-6'!B26</f>
        <v>_</v>
      </c>
    </row>
    <row r="228" spans="1:3" ht="12.75">
      <c r="A228" s="105">
        <v>223</v>
      </c>
      <c r="B228" s="106" t="str">
        <f>'Дсетка1-4'!C53</f>
        <v>Гайнанова Гульдар, РКИс</v>
      </c>
      <c r="C228" s="107" t="str">
        <f>'Дсетка5-6'!B28</f>
        <v>_</v>
      </c>
    </row>
    <row r="229" spans="1:3" ht="12.75">
      <c r="A229" s="105">
        <v>224</v>
      </c>
      <c r="B229" s="106" t="str">
        <f>'Дсетка1-4'!C57</f>
        <v>Михалева Алена, РНУс</v>
      </c>
      <c r="C229" s="107" t="str">
        <f>'Дсетка5-6'!B30</f>
        <v>_</v>
      </c>
    </row>
    <row r="230" spans="1:3" ht="12.75">
      <c r="A230" s="105">
        <v>225</v>
      </c>
      <c r="B230" s="106" t="str">
        <f>'Дсетка1-4'!C61</f>
        <v>Сайфуллина Анна, РНУс</v>
      </c>
      <c r="C230" s="107" t="str">
        <f>'Дсетка5-6'!B32</f>
        <v>_</v>
      </c>
    </row>
    <row r="231" spans="1:3" ht="12.75">
      <c r="A231" s="105">
        <v>226</v>
      </c>
      <c r="B231" s="106" t="str">
        <f>'Дсетка1-4'!C65</f>
        <v>Нургалиева Эмилия, НЕФг</v>
      </c>
      <c r="C231" s="107" t="str">
        <f>'Дсетка5-6'!B34</f>
        <v>_</v>
      </c>
    </row>
    <row r="232" spans="1:3" ht="12.75">
      <c r="A232" s="105">
        <v>227</v>
      </c>
      <c r="B232" s="106" t="str">
        <f>'Дсетка1-4'!C71</f>
        <v>Каштанова Дарья, РБКс</v>
      </c>
      <c r="C232" s="107" t="str">
        <f>'Дсетка5-6'!B36</f>
        <v>_</v>
      </c>
    </row>
    <row r="233" spans="1:3" ht="12.75">
      <c r="A233" s="105">
        <v>228</v>
      </c>
      <c r="B233" s="106" t="str">
        <f>'Дсетка1-4'!C75</f>
        <v>Суроваткина Вероника, РСАс</v>
      </c>
      <c r="C233" s="107" t="str">
        <f>'Дсетка5-6'!B38</f>
        <v>_</v>
      </c>
    </row>
    <row r="234" spans="1:3" ht="12.75">
      <c r="A234" s="105">
        <v>229</v>
      </c>
      <c r="B234" s="106" t="str">
        <f>'Дсетка1-4'!C79</f>
        <v>Сапараева Элина, РБУс</v>
      </c>
      <c r="C234" s="107" t="str">
        <f>'Дсетка5-6'!B40</f>
        <v>_</v>
      </c>
    </row>
    <row r="235" spans="1:3" ht="12.75">
      <c r="A235" s="105">
        <v>230</v>
      </c>
      <c r="B235" s="106" t="str">
        <f>'Дсетка1-4'!C83</f>
        <v>Агзамова Алина, РККс</v>
      </c>
      <c r="C235" s="107" t="str">
        <f>'Дсетка5-6'!B42</f>
        <v>_</v>
      </c>
    </row>
    <row r="236" spans="1:3" ht="12.75">
      <c r="A236" s="105">
        <v>231</v>
      </c>
      <c r="B236" s="106" t="str">
        <f>'Дсетка1-4'!C87</f>
        <v>Юсупова Карина, РБТс</v>
      </c>
      <c r="C236" s="107" t="str">
        <f>'Дсетка5-6'!B44</f>
        <v>_</v>
      </c>
    </row>
    <row r="237" spans="1:3" ht="12.75">
      <c r="A237" s="105">
        <v>232</v>
      </c>
      <c r="B237" s="106" t="str">
        <f>'Дсетка1-4'!C91</f>
        <v>Губайдуллина Регина, РБВс</v>
      </c>
      <c r="C237" s="107" t="str">
        <f>'Дсетка5-6'!B46</f>
        <v>_</v>
      </c>
    </row>
    <row r="238" spans="1:3" ht="12.75">
      <c r="A238" s="105">
        <v>233</v>
      </c>
      <c r="B238" s="106" t="str">
        <f>'Дсетка1-4'!C95</f>
        <v>Ильтубаева Доминика, РМ2с</v>
      </c>
      <c r="C238" s="107" t="str">
        <f>'Дсетка5-6'!B48</f>
        <v>_</v>
      </c>
    </row>
    <row r="239" spans="1:3" ht="12.75">
      <c r="A239" s="105">
        <v>234</v>
      </c>
      <c r="B239" s="106" t="str">
        <f>'Дсетка1-4'!C99</f>
        <v>Фарвазева Замира, НЕФг</v>
      </c>
      <c r="C239" s="107" t="str">
        <f>'Дсетка5-6'!B50</f>
        <v>_</v>
      </c>
    </row>
    <row r="240" spans="1:3" ht="12.75">
      <c r="A240" s="105">
        <v>235</v>
      </c>
      <c r="B240" s="106" t="str">
        <f>'Дсетка1-4'!C103</f>
        <v>Фазлыева Алина, РМ1с</v>
      </c>
      <c r="C240" s="107" t="str">
        <f>'Дсетка5-6'!B52</f>
        <v>_</v>
      </c>
    </row>
    <row r="241" spans="1:3" ht="12.75">
      <c r="A241" s="105">
        <v>236</v>
      </c>
      <c r="B241" s="106" t="str">
        <f>'Дсетка1-4'!C107</f>
        <v>Салимова Эльза, РКРс</v>
      </c>
      <c r="C241" s="107" t="str">
        <f>'Дсетка5-6'!B54</f>
        <v>_</v>
      </c>
    </row>
    <row r="242" spans="1:3" ht="12.75">
      <c r="A242" s="105">
        <v>237</v>
      </c>
      <c r="B242" s="106" t="str">
        <f>'Дсетка1-4'!C111</f>
        <v>Масалимова Алия, РЕРс</v>
      </c>
      <c r="C242" s="107" t="str">
        <f>'Дсетка5-6'!B56</f>
        <v>_</v>
      </c>
    </row>
    <row r="243" spans="1:3" ht="12.75">
      <c r="A243" s="105">
        <v>238</v>
      </c>
      <c r="B243" s="106" t="str">
        <f>'Дсетка1-4'!C115</f>
        <v>Салихова Эльнара, РАЛс</v>
      </c>
      <c r="C243" s="107" t="str">
        <f>'Дсетка5-6'!B58</f>
        <v>_</v>
      </c>
    </row>
    <row r="244" spans="1:3" ht="12.75">
      <c r="A244" s="105">
        <v>239</v>
      </c>
      <c r="B244" s="106" t="str">
        <f>'Дсетка1-4'!C119</f>
        <v>Абдуллина Яна, РМ2с</v>
      </c>
      <c r="C244" s="107" t="str">
        <f>'Дсетка5-6'!B60</f>
        <v>_</v>
      </c>
    </row>
    <row r="245" spans="1:3" ht="12.75">
      <c r="A245" s="105">
        <v>240</v>
      </c>
      <c r="B245" s="106" t="str">
        <f>'Дсетка1-4'!C123</f>
        <v>Иванко Анна, РККс</v>
      </c>
      <c r="C245" s="107" t="str">
        <f>'Дсетка5-6'!B62</f>
        <v>_</v>
      </c>
    </row>
    <row r="246" spans="1:3" ht="12.75">
      <c r="A246" s="105">
        <v>241</v>
      </c>
      <c r="B246" s="106" t="str">
        <f>'Дсетка1-4'!C127</f>
        <v>Зайнокова Карина, РТАс</v>
      </c>
      <c r="C246" s="107" t="str">
        <f>'Дсетка5-6'!B64</f>
        <v>_</v>
      </c>
    </row>
    <row r="247" spans="1:3" ht="12.75">
      <c r="A247" s="105">
        <v>242</v>
      </c>
      <c r="B247" s="106" t="str">
        <f>'Дсетка1-4'!C131</f>
        <v>Каштанова Ксения, РБКс</v>
      </c>
      <c r="C247" s="107" t="str">
        <f>'Дсетка5-6'!B66</f>
        <v>_</v>
      </c>
    </row>
    <row r="248" spans="1:3" ht="12.75">
      <c r="A248" s="105">
        <v>243</v>
      </c>
      <c r="B248" s="106" t="str">
        <f>'Дсетка1-4'!C137</f>
        <v>Новичкова Александра, РБЩг</v>
      </c>
      <c r="C248" s="107" t="str">
        <f>'Дсетка5-6'!B73</f>
        <v>_</v>
      </c>
    </row>
    <row r="249" spans="1:3" ht="12.75">
      <c r="A249" s="105">
        <v>244</v>
      </c>
      <c r="B249" s="106" t="str">
        <f>'Дсетка1-4'!C141</f>
        <v>Риянова Татьяна, РТАс</v>
      </c>
      <c r="C249" s="107" t="str">
        <f>'Дсетка5-6'!B75</f>
        <v>_</v>
      </c>
    </row>
    <row r="250" spans="1:3" ht="12.75">
      <c r="A250" s="105">
        <v>245</v>
      </c>
      <c r="B250" s="106" t="str">
        <f>'Дсетка1-4'!C145</f>
        <v>Миндибаева Диана, РБТс</v>
      </c>
      <c r="C250" s="107" t="str">
        <f>'Дсетка5-6'!B77</f>
        <v>_</v>
      </c>
    </row>
    <row r="251" spans="1:3" ht="12.75">
      <c r="A251" s="105">
        <v>246</v>
      </c>
      <c r="B251" s="106" t="str">
        <f>'Дсетка1-4'!C149</f>
        <v>Строкина Милана, РАЛс</v>
      </c>
      <c r="C251" s="107" t="str">
        <f>'Дсетка5-6'!B79</f>
        <v>_</v>
      </c>
    </row>
    <row r="252" spans="1:3" ht="12.75">
      <c r="A252" s="105">
        <v>247</v>
      </c>
      <c r="B252" s="106" t="str">
        <f>'Дсетка1-4'!C153</f>
        <v>Рузанова Анна, РАЛс</v>
      </c>
      <c r="C252" s="107" t="str">
        <f>'Дсетка5-6'!B81</f>
        <v>_</v>
      </c>
    </row>
    <row r="253" spans="1:3" ht="12.75">
      <c r="A253" s="105">
        <v>248</v>
      </c>
      <c r="B253" s="106" t="str">
        <f>'Дсетка1-4'!C157</f>
        <v>Масалимова Алина, РЕРс</v>
      </c>
      <c r="C253" s="107" t="str">
        <f>'Дсетка5-6'!B83</f>
        <v>_</v>
      </c>
    </row>
    <row r="254" spans="1:3" ht="12.75">
      <c r="A254" s="105">
        <v>249</v>
      </c>
      <c r="B254" s="106" t="str">
        <f>'Дсетка1-4'!C161</f>
        <v>Дербенева Александра, РКРс</v>
      </c>
      <c r="C254" s="107" t="str">
        <f>'Дсетка5-6'!B85</f>
        <v>_</v>
      </c>
    </row>
    <row r="255" spans="1:3" ht="12.75">
      <c r="A255" s="105">
        <v>250</v>
      </c>
      <c r="B255" s="106" t="str">
        <f>'Дсетка1-4'!C165</f>
        <v>Андрюшкина Рада, РМ1с</v>
      </c>
      <c r="C255" s="107" t="str">
        <f>'Дсетка5-6'!B87</f>
        <v>_</v>
      </c>
    </row>
    <row r="256" spans="1:3" ht="12.75">
      <c r="A256" s="105">
        <v>251</v>
      </c>
      <c r="B256" s="106" t="str">
        <f>'Дсетка1-4'!C169</f>
        <v>Нургалиева Камила, НЕФг</v>
      </c>
      <c r="C256" s="107" t="str">
        <f>'Дсетка5-6'!B89</f>
        <v>_</v>
      </c>
    </row>
    <row r="257" spans="1:3" ht="12.75">
      <c r="A257" s="105">
        <v>252</v>
      </c>
      <c r="B257" s="106" t="str">
        <f>'Дсетка1-4'!C173</f>
        <v>Абдрахманова Гульминаз, РМЕс</v>
      </c>
      <c r="C257" s="107" t="str">
        <f>'Дсетка5-6'!B91</f>
        <v>_</v>
      </c>
    </row>
    <row r="258" spans="1:3" ht="12.75">
      <c r="A258" s="105">
        <v>253</v>
      </c>
      <c r="B258" s="106" t="str">
        <f>'Дсетка1-4'!C177</f>
        <v>Шакурова Ралина, РБТс</v>
      </c>
      <c r="C258" s="107" t="str">
        <f>'Дсетка5-6'!B93</f>
        <v>_</v>
      </c>
    </row>
    <row r="259" spans="1:3" ht="12.75">
      <c r="A259" s="105">
        <v>254</v>
      </c>
      <c r="B259" s="106" t="str">
        <f>'Дсетка1-4'!C181</f>
        <v>Набиуллина Динара, РБУс</v>
      </c>
      <c r="C259" s="107" t="str">
        <f>'Дсетка5-6'!B95</f>
        <v>_</v>
      </c>
    </row>
    <row r="260" spans="1:3" ht="12.75">
      <c r="A260" s="105">
        <v>255</v>
      </c>
      <c r="B260" s="106" t="str">
        <f>'Дсетка1-4'!C185</f>
        <v>Мусина Азалия, РЧЕс</v>
      </c>
      <c r="C260" s="107" t="str">
        <f>'Дсетка5-6'!B97</f>
        <v>_</v>
      </c>
    </row>
    <row r="261" spans="1:3" ht="12.75">
      <c r="A261" s="105">
        <v>256</v>
      </c>
      <c r="B261" s="106" t="str">
        <f>'Дсетка1-4'!C189</f>
        <v>Пожидаева Ульяна, РККс</v>
      </c>
      <c r="C261" s="107" t="str">
        <f>'Дсетка5-6'!B99</f>
        <v>_</v>
      </c>
    </row>
    <row r="262" spans="1:3" ht="12.75">
      <c r="A262" s="105">
        <v>257</v>
      </c>
      <c r="B262" s="106" t="str">
        <f>'Дсетка1-4'!C193</f>
        <v>Якупова Эмилия, РСАс</v>
      </c>
      <c r="C262" s="107" t="str">
        <f>'Дсетка5-6'!B101</f>
        <v>_</v>
      </c>
    </row>
    <row r="263" spans="1:3" ht="12.75">
      <c r="A263" s="105">
        <v>258</v>
      </c>
      <c r="B263" s="106" t="str">
        <f>'Дсетка1-4'!C197</f>
        <v>Авдеева Алена, РБЩг</v>
      </c>
      <c r="C263" s="107" t="str">
        <f>'Дсетка5-6'!B103</f>
        <v>_</v>
      </c>
    </row>
    <row r="264" spans="1:3" ht="12.75">
      <c r="A264" s="105">
        <v>259</v>
      </c>
      <c r="B264" s="106" t="str">
        <f>'Дсетка1-4'!C203</f>
        <v>Ибатова Анита, РМ2с</v>
      </c>
      <c r="C264" s="107" t="str">
        <f>'Дсетка5-6'!B105</f>
        <v>_</v>
      </c>
    </row>
    <row r="265" spans="1:3" ht="12.75">
      <c r="A265" s="105">
        <v>260</v>
      </c>
      <c r="B265" s="106" t="str">
        <f>'Дсетка1-4'!C207</f>
        <v>Гимранова Айсылыу, РСАс</v>
      </c>
      <c r="C265" s="107" t="str">
        <f>'Дсетка5-6'!B107</f>
        <v>_</v>
      </c>
    </row>
    <row r="266" spans="1:3" ht="12.75">
      <c r="A266" s="105">
        <v>261</v>
      </c>
      <c r="B266" s="106" t="str">
        <f>'Дсетка1-4'!C211</f>
        <v>Михалева Светлана, РНУс</v>
      </c>
      <c r="C266" s="107" t="str">
        <f>'Дсетка5-6'!B109</f>
        <v>_</v>
      </c>
    </row>
    <row r="267" spans="1:3" ht="12.75">
      <c r="A267" s="105">
        <v>262</v>
      </c>
      <c r="B267" s="106" t="str">
        <f>'Дсетка1-4'!C215</f>
        <v>Фатхлисламова Вероника, РКИс</v>
      </c>
      <c r="C267" s="107" t="str">
        <f>'Дсетка5-6'!B111</f>
        <v>_</v>
      </c>
    </row>
    <row r="268" spans="1:3" ht="12.75">
      <c r="A268" s="105">
        <v>263</v>
      </c>
      <c r="B268" s="106" t="str">
        <f>'Дсетка1-4'!C219</f>
        <v>Зарипова Рената, РЕРс</v>
      </c>
      <c r="C268" s="107" t="str">
        <f>'Дсетка5-6'!B113</f>
        <v>_</v>
      </c>
    </row>
    <row r="269" spans="1:3" ht="12.75">
      <c r="A269" s="105">
        <v>264</v>
      </c>
      <c r="B269" s="106" t="str">
        <f>'Дсетка1-4'!C223</f>
        <v>Маслова Пелагея, РБВс</v>
      </c>
      <c r="C269" s="107" t="str">
        <f>'Дсетка5-6'!B115</f>
        <v>_</v>
      </c>
    </row>
    <row r="270" spans="1:3" ht="12.75">
      <c r="A270" s="105">
        <v>265</v>
      </c>
      <c r="B270" s="106" t="str">
        <f>'Дсетка1-4'!C227</f>
        <v>Нурыева Алина, РМЕс</v>
      </c>
      <c r="C270" s="107" t="str">
        <f>'Дсетка5-6'!B117</f>
        <v>_</v>
      </c>
    </row>
    <row r="271" spans="1:3" ht="12.75">
      <c r="A271" s="105">
        <v>266</v>
      </c>
      <c r="B271" s="106" t="str">
        <f>'Дсетка1-4'!C231</f>
        <v>Ниценко Снежана, УФАг</v>
      </c>
      <c r="C271" s="107" t="str">
        <f>'Дсетка5-6'!B119</f>
        <v>_</v>
      </c>
    </row>
    <row r="272" spans="1:3" ht="12.75">
      <c r="A272" s="105">
        <v>267</v>
      </c>
      <c r="B272" s="106" t="str">
        <f>'Дсетка1-4'!C235</f>
        <v>Иванова Ульяна, РБКс</v>
      </c>
      <c r="C272" s="107" t="str">
        <f>'Дсетка5-6'!B121</f>
        <v>_</v>
      </c>
    </row>
    <row r="273" spans="1:3" ht="12.75">
      <c r="A273" s="105">
        <v>268</v>
      </c>
      <c r="B273" s="106" t="str">
        <f>'Дсетка1-4'!C239</f>
        <v>Гафурова Зинфира, РКРс</v>
      </c>
      <c r="C273" s="107" t="str">
        <f>'Дсетка5-6'!B123</f>
        <v>_</v>
      </c>
    </row>
    <row r="274" spans="1:3" ht="12.75">
      <c r="A274" s="105">
        <v>269</v>
      </c>
      <c r="B274" s="106" t="str">
        <f>'Дсетка1-4'!C243</f>
        <v>Рычкова Эллада, РКЛс</v>
      </c>
      <c r="C274" s="107" t="str">
        <f>'Дсетка5-6'!B125</f>
        <v>_</v>
      </c>
    </row>
    <row r="275" spans="1:3" ht="12.75">
      <c r="A275" s="105">
        <v>270</v>
      </c>
      <c r="B275" s="106" t="str">
        <f>'Дсетка1-4'!C247</f>
        <v>Нургалеева Карина, ОКТг</v>
      </c>
      <c r="C275" s="107" t="str">
        <f>'Дсетка5-6'!B127</f>
        <v>_</v>
      </c>
    </row>
    <row r="276" spans="1:3" ht="12.75">
      <c r="A276" s="105">
        <v>271</v>
      </c>
      <c r="B276" s="106" t="str">
        <f>'Дсетка1-4'!C251</f>
        <v>Каримова Амалия, ОКТг</v>
      </c>
      <c r="C276" s="107" t="str">
        <f>'Дсетка5-6'!B129</f>
        <v>_</v>
      </c>
    </row>
    <row r="277" spans="1:3" ht="12.75">
      <c r="A277" s="105">
        <v>272</v>
      </c>
      <c r="B277" s="106" t="str">
        <f>'Дсетка1-4'!C255</f>
        <v>Сакратова Камилла, УФАг</v>
      </c>
      <c r="C277" s="107" t="str">
        <f>'Дсетка5-6'!B131</f>
        <v>_</v>
      </c>
    </row>
    <row r="278" spans="1:3" ht="12.75">
      <c r="A278" s="105">
        <v>273</v>
      </c>
      <c r="B278" s="106" t="str">
        <f>'Дсетка1-4'!C263</f>
        <v>Якупова Дина, РБУс</v>
      </c>
      <c r="C278" s="107" t="str">
        <f>'Дсетка5-6'!B135</f>
        <v>_</v>
      </c>
    </row>
    <row r="279" spans="1:3" ht="12.75">
      <c r="A279" s="105">
        <v>274</v>
      </c>
      <c r="B279" s="106" t="str">
        <f>'Дсетка5-6'!C5</f>
        <v>Кунсувакова Диана, РХАс</v>
      </c>
      <c r="C279" s="107" t="str">
        <f>'Дсетка7-10'!B227</f>
        <v>_</v>
      </c>
    </row>
    <row r="280" spans="1:3" ht="12.75">
      <c r="A280" s="105">
        <v>275</v>
      </c>
      <c r="B280" s="106" t="str">
        <f>'Дсетка5-6'!C134</f>
        <v>Каипова Залина, РХАс</v>
      </c>
      <c r="C280" s="107" t="str">
        <f>'Дсетка7-10'!B289</f>
        <v>_</v>
      </c>
    </row>
    <row r="281" spans="1:3" ht="12.75">
      <c r="A281" s="105">
        <v>276</v>
      </c>
      <c r="B281" s="106">
        <f>'Дсетка7-10'!C228</f>
        <v>0</v>
      </c>
      <c r="C281" s="107" t="str">
        <f>'Дсетка7-10'!B297</f>
        <v>_</v>
      </c>
    </row>
    <row r="282" spans="1:3" ht="12.75">
      <c r="A282" s="105">
        <v>277</v>
      </c>
      <c r="B282" s="106">
        <f>'Дсетка7-10'!C288</f>
        <v>0</v>
      </c>
      <c r="C282" s="107" t="str">
        <f>'Дсетка7-10'!B327</f>
        <v>_</v>
      </c>
    </row>
    <row r="283" spans="1:3" ht="12.75">
      <c r="A283" s="105">
        <v>278</v>
      </c>
      <c r="B283" s="106">
        <f>'Дсетка7-10'!C298</f>
        <v>0</v>
      </c>
      <c r="C283" s="107" t="str">
        <f>'Дсетка7-10'!G311</f>
        <v>_</v>
      </c>
    </row>
    <row r="284" spans="1:3" ht="12.75">
      <c r="A284" s="105">
        <v>279</v>
      </c>
      <c r="B284" s="106">
        <f>'Дсетка7-10'!C326</f>
        <v>0</v>
      </c>
      <c r="C284" s="107" t="str">
        <f>'Дсетка7-10'!G325</f>
        <v>_</v>
      </c>
    </row>
    <row r="285" spans="1:3" ht="12.75">
      <c r="A285" s="105">
        <v>280</v>
      </c>
      <c r="B285" s="106">
        <f>'Дсетка7-10'!H312</f>
        <v>0</v>
      </c>
      <c r="C285" s="107" t="str">
        <f>'Дсетка7-10'!H331</f>
        <v>_</v>
      </c>
    </row>
    <row r="286" spans="1:3" ht="12.75">
      <c r="A286" s="105">
        <v>281</v>
      </c>
      <c r="B286" s="106">
        <f>'Дсетка7-10'!H324</f>
        <v>0</v>
      </c>
      <c r="C286" s="107" t="str">
        <f>'Дсетка7-10'!H337</f>
        <v>_</v>
      </c>
    </row>
    <row r="287" spans="1:3" ht="12.75">
      <c r="A287" s="105">
        <v>282</v>
      </c>
      <c r="B287" s="106">
        <f>'Дсетка7-10'!I332</f>
        <v>0</v>
      </c>
      <c r="C287" s="107" t="str">
        <f>'Дсетка7-10'!F326</f>
        <v>_</v>
      </c>
    </row>
    <row r="288" spans="1:3" ht="12.75">
      <c r="A288" s="105">
        <v>283</v>
      </c>
      <c r="B288" s="106">
        <f>'Дсетка7-10'!I336</f>
        <v>0</v>
      </c>
      <c r="C288" s="107" t="str">
        <f>'Дсетка7-10'!F328</f>
        <v>_</v>
      </c>
    </row>
    <row r="289" spans="1:3" ht="12.75">
      <c r="A289" s="105">
        <v>284</v>
      </c>
      <c r="B289" s="106" t="str">
        <f>'Дсетка7-10'!C102</f>
        <v>Абдрахманова Гульминаз, РМЕс</v>
      </c>
      <c r="C289" s="107" t="str">
        <f>'Дсетка7-10'!G111</f>
        <v>Мусина Азалия, РЧЕс</v>
      </c>
    </row>
    <row r="290" spans="1:3" ht="12.75">
      <c r="A290" s="105">
        <v>285</v>
      </c>
      <c r="B290" s="106" t="str">
        <f>'Дсетка7-10'!D104</f>
        <v>Абдрахманова Гульминаз, РМЕс</v>
      </c>
      <c r="C290" s="107" t="str">
        <f>'Дсетка7-10'!H101</f>
        <v>Строкина Милана, РАЛс</v>
      </c>
    </row>
    <row r="291" spans="1:3" ht="12.75">
      <c r="A291" s="105">
        <v>286</v>
      </c>
      <c r="B291" s="106" t="str">
        <f>'Дсетка7-10'!E100</f>
        <v>Абдрахманова Гульминаз, РМЕс</v>
      </c>
      <c r="C291" s="107" t="str">
        <f>'Дсетка7-10'!I94</f>
        <v>Тимашева Эльнара, РЧЕс</v>
      </c>
    </row>
    <row r="292" spans="1:3" ht="12.75">
      <c r="A292" s="105">
        <v>287</v>
      </c>
      <c r="B292" s="106" t="str">
        <f>'Дсетка1-4'!D121</f>
        <v>Абдуллина Яна, РМ2с</v>
      </c>
      <c r="C292" s="107" t="str">
        <f>'Дсетка5-6'!C80</f>
        <v>Иванко Анна, РККс</v>
      </c>
    </row>
    <row r="293" spans="1:3" ht="12.75">
      <c r="A293" s="105">
        <v>288</v>
      </c>
      <c r="B293" s="106" t="str">
        <f>'Дсетка7-10'!D43</f>
        <v>Абдуллина Яна, РМ2с</v>
      </c>
      <c r="C293" s="107" t="str">
        <f>'Дсетка7-10'!I23</f>
        <v>Михалева Светлана, РНУс</v>
      </c>
    </row>
    <row r="294" spans="1:3" ht="12.75">
      <c r="A294" s="105">
        <v>289</v>
      </c>
      <c r="B294" s="106" t="str">
        <f>'Дсетка5-6'!F63</f>
        <v>Абдуллина Яна, РМ2с</v>
      </c>
      <c r="C294" s="107" t="str">
        <f>'Дсетка7-10'!B70</f>
        <v>Риянова Татьяна, РТАс</v>
      </c>
    </row>
    <row r="295" spans="1:3" ht="12.75">
      <c r="A295" s="105">
        <v>290</v>
      </c>
      <c r="B295" s="106" t="str">
        <f>'Дсетка7-10'!C45</f>
        <v>Абдуллина Яна, РМ2с</v>
      </c>
      <c r="C295" s="107" t="str">
        <f>'Дсетка7-10'!G34</f>
        <v>Юсупова Карина, РБТс</v>
      </c>
    </row>
    <row r="296" spans="1:3" ht="12.75">
      <c r="A296" s="105">
        <v>291</v>
      </c>
      <c r="B296" s="106" t="str">
        <f>'Дсетка5-6'!J82</f>
        <v>Авдеева Алена, РБЩг</v>
      </c>
      <c r="C296" s="107" t="str">
        <f>'Дсетка7-10'!B12</f>
        <v>Ильтубаева Доминика, РМ2с</v>
      </c>
    </row>
    <row r="297" spans="1:3" ht="12.75">
      <c r="A297" s="105">
        <v>292</v>
      </c>
      <c r="B297" s="106" t="str">
        <f>'Дсетка1-4'!F183</f>
        <v>Авдеева Алена, РБЩг</v>
      </c>
      <c r="C297" s="107" t="str">
        <f>'Дсетка5-6'!G50</f>
        <v>Нургалиева Камила, НЕФг</v>
      </c>
    </row>
    <row r="298" spans="1:3" ht="12.75">
      <c r="A298" s="105">
        <v>293</v>
      </c>
      <c r="B298" s="106" t="str">
        <f>'Дсетка5-6'!K99</f>
        <v>Авдеева Алена, РБЩг</v>
      </c>
      <c r="C298" s="107" t="str">
        <f>'Дсетка7-10'!E8</f>
        <v>Нургалиева Эмилия, НЕФг</v>
      </c>
    </row>
    <row r="299" spans="1:3" ht="12.75">
      <c r="A299" s="105">
        <v>294</v>
      </c>
      <c r="B299" s="106" t="str">
        <f>'Дсетка1-4'!E191</f>
        <v>Авдеева Алена, РБЩг</v>
      </c>
      <c r="C299" s="107" t="str">
        <f>'Дсетка5-6'!E97</f>
        <v>Пожидаева Ульяна, РККс</v>
      </c>
    </row>
    <row r="300" spans="1:3" ht="12.75">
      <c r="A300" s="105">
        <v>295</v>
      </c>
      <c r="B300" s="106" t="str">
        <f>'Дсетка1-4'!D195</f>
        <v>Авдеева Алена, РБЩг</v>
      </c>
      <c r="C300" s="107" t="str">
        <f>'Дсетка5-6'!C39</f>
        <v>Якупова Эмилия, РСАс</v>
      </c>
    </row>
    <row r="301" spans="1:3" ht="12.75">
      <c r="A301" s="105">
        <v>296</v>
      </c>
      <c r="B301" s="106" t="str">
        <f>'Дсетка7-10'!C29</f>
        <v>Агзамова Алина, РККс</v>
      </c>
      <c r="C301" s="107" t="str">
        <f>'Дсетка7-10'!F25</f>
        <v>Андрюшкина Рада, РМ1с</v>
      </c>
    </row>
    <row r="302" spans="1:3" ht="12.75">
      <c r="A302" s="105">
        <v>297</v>
      </c>
      <c r="B302" s="106" t="str">
        <f>'Дсетка1-4'!D81</f>
        <v>Агзамова Алина, РККс</v>
      </c>
      <c r="C302" s="107" t="str">
        <f>'Дсетка5-6'!C100</f>
        <v>Сапараева Элина, РБУс</v>
      </c>
    </row>
    <row r="303" spans="1:3" ht="12.75">
      <c r="A303" s="105">
        <v>298</v>
      </c>
      <c r="B303" s="106" t="str">
        <f>'Дсетка7-10'!J13</f>
        <v>Агзамова Алина, РККс</v>
      </c>
      <c r="C303" s="107" t="str">
        <f>'Дсетка7-10'!J15</f>
        <v>Сапараева Элина, РБУс</v>
      </c>
    </row>
    <row r="304" spans="1:3" ht="12.75">
      <c r="A304" s="105">
        <v>299</v>
      </c>
      <c r="B304" s="106" t="str">
        <f>'Дсетка5-6'!G42</f>
        <v>Агзамова Алина, РККс</v>
      </c>
      <c r="C304" s="107" t="str">
        <f>'Дсетка7-10'!B44</f>
        <v>Юсупова Карина, РБТс</v>
      </c>
    </row>
    <row r="305" spans="1:3" ht="12.75">
      <c r="A305" s="105">
        <v>300</v>
      </c>
      <c r="B305" s="106" t="str">
        <f>'Дсетка5-6'!F39</f>
        <v>Агзамова Алина, РККс</v>
      </c>
      <c r="C305" s="107" t="str">
        <f>'Дсетка7-10'!B64</f>
        <v>Якупова Эмилия, РСАс</v>
      </c>
    </row>
    <row r="306" spans="1:3" ht="12.75">
      <c r="A306" s="105">
        <v>301</v>
      </c>
      <c r="B306" s="106" t="str">
        <f>'Дсетка1-4'!D163</f>
        <v>Андрюшкина Рада, РМ1с</v>
      </c>
      <c r="C306" s="107" t="str">
        <f>'Дсетка5-6'!C55</f>
        <v>Дербенева Александра, РКРс</v>
      </c>
    </row>
    <row r="307" spans="1:3" ht="12.75">
      <c r="A307" s="105">
        <v>302</v>
      </c>
      <c r="B307" s="106" t="str">
        <f>'Дсетка1-4'!E159</f>
        <v>Андрюшкина Рада, РМ1с</v>
      </c>
      <c r="C307" s="107" t="str">
        <f>'Дсетка5-6'!E81</f>
        <v>Рузанова Анна, РАЛс</v>
      </c>
    </row>
    <row r="308" spans="1:3" ht="12.75">
      <c r="A308" s="105">
        <v>303</v>
      </c>
      <c r="B308" s="106" t="str">
        <f>'Дсетка5-6'!E133</f>
        <v>Ануфриева Полина, ОКТг</v>
      </c>
      <c r="C308" s="107" t="str">
        <f>'Дсетка7-10'!B123</f>
        <v>Каипова Залина, РХАс</v>
      </c>
    </row>
    <row r="309" spans="1:3" ht="12.75">
      <c r="A309" s="105">
        <v>304</v>
      </c>
      <c r="B309" s="106" t="str">
        <f>'Дсетка5-6'!F132</f>
        <v>Ануфриева Полина, ОКТг</v>
      </c>
      <c r="C309" s="107" t="str">
        <f>'Дсетка7-10'!B86</f>
        <v>Каримова Амалия, ОКТг</v>
      </c>
    </row>
    <row r="310" spans="1:3" ht="12.75">
      <c r="A310" s="105">
        <v>305</v>
      </c>
      <c r="B310" s="106" t="str">
        <f>'Дсетка1-4'!E11</f>
        <v>Апсатарова Дарина, РМ1с</v>
      </c>
      <c r="C310" s="107" t="str">
        <f>'Дсетка5-6'!E4</f>
        <v>Давлетбаева Алсу, РЧЕс</v>
      </c>
    </row>
    <row r="311" spans="1:3" ht="12.75">
      <c r="A311" s="105">
        <v>306</v>
      </c>
      <c r="B311" s="106" t="str">
        <f>'Дсетка1-4'!I73</f>
        <v>Апсатарова Дарина, РМ1с</v>
      </c>
      <c r="C311" s="107" t="str">
        <f>'Дсетка5-6'!K127</f>
        <v>Каштанова Ксения, РБКс</v>
      </c>
    </row>
    <row r="312" spans="1:3" ht="12.75">
      <c r="A312" s="105">
        <v>307</v>
      </c>
      <c r="B312" s="106" t="str">
        <f>'Дсетка1-4'!G35</f>
        <v>Апсатарова Дарина, РМ1с</v>
      </c>
      <c r="C312" s="107" t="str">
        <f>'Дсетка5-6'!I6</f>
        <v>Мубарякова Светлана, РКИс</v>
      </c>
    </row>
    <row r="313" spans="1:3" ht="12.75">
      <c r="A313" s="105">
        <v>308</v>
      </c>
      <c r="B313" s="106" t="str">
        <f>'Дсетка1-4'!F19</f>
        <v>Апсатарова Дарина, РМ1с</v>
      </c>
      <c r="C313" s="107" t="str">
        <f>'Дсетка5-6'!G135</f>
        <v>Нуждина Ангелина, РБЩг</v>
      </c>
    </row>
    <row r="314" spans="1:3" ht="12.75">
      <c r="A314" s="105">
        <v>309</v>
      </c>
      <c r="B314" s="106" t="str">
        <f>'Дсетка1-4'!D7</f>
        <v>Апсатарова Дарина, РМ1с</v>
      </c>
      <c r="C314" s="107" t="str">
        <f>'Дсетка5-6'!C136</f>
        <v>Хатипова Екатерина, РТАс</v>
      </c>
    </row>
    <row r="315" spans="1:3" ht="12.75">
      <c r="A315" s="105">
        <v>310</v>
      </c>
      <c r="B315" s="106" t="str">
        <f>'Дсетка1-4'!J125</f>
        <v>Апсатарова Дарина, РМ1с</v>
      </c>
      <c r="C315" s="107" t="str">
        <f>'Дсетка1-4'!J142</f>
        <v>Якупова Дина, РБУс</v>
      </c>
    </row>
    <row r="316" spans="1:3" ht="12.75">
      <c r="A316" s="105">
        <v>311</v>
      </c>
      <c r="B316" s="106" t="str">
        <f>'Дсетка5-6'!E109</f>
        <v>Гайнанова Гульдар, РКИс</v>
      </c>
      <c r="C316" s="107" t="str">
        <f>'Дсетка7-10'!B117</f>
        <v>Сайфуллина Анна, РНУс</v>
      </c>
    </row>
    <row r="317" spans="1:3" ht="12.75">
      <c r="A317" s="105">
        <v>312</v>
      </c>
      <c r="B317" s="106" t="str">
        <f>'Дсетка7-10'!H85</f>
        <v>Гайнанова Гульдар, РКИс</v>
      </c>
      <c r="C317" s="107" t="str">
        <f>'Дсетка7-10'!I79</f>
        <v>Салимова Эльза, РКРс</v>
      </c>
    </row>
    <row r="318" spans="1:3" ht="12.75">
      <c r="A318" s="105">
        <v>313</v>
      </c>
      <c r="B318" s="106" t="str">
        <f>'Дсетка7-10'!I83</f>
        <v>Гайнанова Гульдар, РКИс</v>
      </c>
      <c r="C318" s="107" t="str">
        <f>'Дсетка7-10'!I86</f>
        <v>Шакурова Ралина, РБТс</v>
      </c>
    </row>
    <row r="319" spans="1:3" ht="12.75">
      <c r="A319" s="105">
        <v>314</v>
      </c>
      <c r="B319" s="106" t="str">
        <f>'Дсетка7-10'!C53</f>
        <v>Гареева Диана, РБВс</v>
      </c>
      <c r="C319" s="107" t="str">
        <f>'Дсетка7-10'!G38</f>
        <v>Ануфриева Полина, ОКТг</v>
      </c>
    </row>
    <row r="320" spans="1:3" ht="12.75">
      <c r="A320" s="105">
        <v>315</v>
      </c>
      <c r="B320" s="106" t="str">
        <f>'Дсетка5-6'!F116</f>
        <v>Гареева Диана, РБВс</v>
      </c>
      <c r="C320" s="107" t="str">
        <f>'Дсетка7-10'!B82</f>
        <v>Зарипова Рената, РЕРс</v>
      </c>
    </row>
    <row r="321" spans="1:3" ht="12.75">
      <c r="A321" s="105">
        <v>316</v>
      </c>
      <c r="B321" s="106" t="str">
        <f>'Дсетка7-10'!J24</f>
        <v>Гареева Диана, РБВс</v>
      </c>
      <c r="C321" s="107" t="str">
        <f>'Дсетка7-10'!J26</f>
        <v>Михалева Светлана, РНУс</v>
      </c>
    </row>
    <row r="322" spans="1:3" ht="12.75">
      <c r="A322" s="105">
        <v>317</v>
      </c>
      <c r="B322" s="106" t="str">
        <f>'Дсетка5-6'!E117</f>
        <v>Гареева Диана, РБВс</v>
      </c>
      <c r="C322" s="107" t="str">
        <f>'Дсетка7-10'!B119</f>
        <v>Рахимова Наргиза, РМЕс</v>
      </c>
    </row>
    <row r="323" spans="1:3" ht="12.75">
      <c r="A323" s="105">
        <v>318</v>
      </c>
      <c r="B323" s="106" t="str">
        <f>'Дсетка7-10'!I128</f>
        <v>Гафурова Зинфира, РКРс</v>
      </c>
      <c r="C323" s="107" t="str">
        <f>'Дсетка7-10'!F122</f>
        <v>Масалимова Алина, РЕРс</v>
      </c>
    </row>
    <row r="324" spans="1:3" ht="12.75">
      <c r="A324" s="105">
        <v>319</v>
      </c>
      <c r="B324" s="106" t="str">
        <f>'Дсетка7-10'!H108</f>
        <v>Гимранова Айсылыу, РСАс</v>
      </c>
      <c r="C324" s="107" t="str">
        <f>'Дсетка7-10'!H127</f>
        <v>Гафурова Зинфира, РКРс</v>
      </c>
    </row>
    <row r="325" spans="1:3" ht="12.75">
      <c r="A325" s="105">
        <v>320</v>
      </c>
      <c r="B325" s="106" t="str">
        <f>'Дсетка7-10'!J114</f>
        <v>Гимранова Айсылыу, РСАс</v>
      </c>
      <c r="C325" s="107" t="str">
        <f>'Дсетка7-10'!J120</f>
        <v>Масалимова Алия, РЕРс</v>
      </c>
    </row>
    <row r="326" spans="1:3" ht="12.75">
      <c r="A326" s="105">
        <v>321</v>
      </c>
      <c r="B326" s="106" t="str">
        <f>'Дсетка7-10'!I110</f>
        <v>Гимранова Айсылыу, РСАс</v>
      </c>
      <c r="C326" s="107" t="str">
        <f>'Дсетка7-10'!I122</f>
        <v>Мусина Азалия, РЧЕс</v>
      </c>
    </row>
    <row r="327" spans="1:3" ht="12.75">
      <c r="A327" s="105">
        <v>322</v>
      </c>
      <c r="B327" s="106" t="str">
        <f>'Дсетка7-10'!J130</f>
        <v>Губайдуллина Регина, РБВс</v>
      </c>
      <c r="C327" s="107" t="str">
        <f>'Дсетка7-10'!J133</f>
        <v>Гафурова Зинфира, РКРс</v>
      </c>
    </row>
    <row r="328" spans="1:3" ht="12.75">
      <c r="A328" s="105">
        <v>323</v>
      </c>
      <c r="B328" s="106" t="str">
        <f>'Дсетка7-10'!I132</f>
        <v>Губайдуллина Регина, РБВс</v>
      </c>
      <c r="C328" s="107" t="str">
        <f>'Дсетка7-10'!F124</f>
        <v>Каипова Залина, РХАс</v>
      </c>
    </row>
    <row r="329" spans="1:3" ht="12.75">
      <c r="A329" s="105">
        <v>324</v>
      </c>
      <c r="B329" s="106" t="str">
        <f>'Дсетка1-4'!D15</f>
        <v>Давлетбаева Алсу, РЧЕс</v>
      </c>
      <c r="C329" s="107" t="str">
        <f>'Дсетка5-6'!C132</f>
        <v>Ануфриева Полина, ОКТг</v>
      </c>
    </row>
    <row r="330" spans="1:3" ht="12.75">
      <c r="A330" s="105">
        <v>325</v>
      </c>
      <c r="B330" s="106" t="str">
        <f>'Дсетка7-10'!I35</f>
        <v>Давлетбаева Алсу, РЧЕс</v>
      </c>
      <c r="C330" s="107" t="str">
        <f>'Дсетка7-10'!I38</f>
        <v>Рузанова Анна, РАЛс</v>
      </c>
    </row>
    <row r="331" spans="1:3" ht="12.75">
      <c r="A331" s="105">
        <v>326</v>
      </c>
      <c r="B331" s="106" t="str">
        <f>'Дсетка5-6'!F7</f>
        <v>Давлетбаева Алсу, РЧЕс</v>
      </c>
      <c r="C331" s="107" t="str">
        <f>'Дсетка7-10'!B56</f>
        <v>Сакратова Камилла, УФАг</v>
      </c>
    </row>
    <row r="332" spans="1:3" ht="12.75">
      <c r="A332" s="105">
        <v>327</v>
      </c>
      <c r="B332" s="106" t="str">
        <f>'Дсетка7-10'!H33</f>
        <v>Давлетбаева Алсу, РЧЕс</v>
      </c>
      <c r="C332" s="107" t="str">
        <f>'Дсетка7-10'!H40</f>
        <v>Юсупова Карина, РБТс</v>
      </c>
    </row>
    <row r="333" spans="1:3" ht="12.75">
      <c r="A333" s="105">
        <v>328</v>
      </c>
      <c r="B333" s="106" t="str">
        <f>'Дсетка5-6'!E56</f>
        <v>Дербенева Александра, РКРс</v>
      </c>
      <c r="C333" s="107" t="str">
        <f>'Дсетка7-10'!B105</f>
        <v>Масалимова Алина, РЕРс</v>
      </c>
    </row>
    <row r="334" spans="1:3" ht="12.75">
      <c r="A334" s="105">
        <v>329</v>
      </c>
      <c r="B334" s="106" t="str">
        <f>'Дсетка7-10'!I65</f>
        <v>Дербенева Александра, РКРс</v>
      </c>
      <c r="C334" s="107" t="str">
        <f>'Дсетка7-10'!I59</f>
        <v>Маслова Пелагея, РБВс</v>
      </c>
    </row>
    <row r="335" spans="1:3" ht="12.75">
      <c r="A335" s="105">
        <v>330</v>
      </c>
      <c r="B335" s="106" t="str">
        <f>'Дсетка7-10'!H67</f>
        <v>Дербенева Александра, РКРс</v>
      </c>
      <c r="C335" s="107" t="str">
        <f>'Дсетка7-10'!G82</f>
        <v>Шакурова Ралина, РБТс</v>
      </c>
    </row>
    <row r="336" spans="1:3" ht="12.75">
      <c r="A336" s="105">
        <v>331</v>
      </c>
      <c r="B336" s="106" t="str">
        <f>'Дсетка7-10'!E107</f>
        <v>Зайнокова Карина, РТАс</v>
      </c>
      <c r="C336" s="107" t="str">
        <f>'Дсетка7-10'!E110</f>
        <v>Абдрахманова Гульминаз, РМЕс</v>
      </c>
    </row>
    <row r="337" spans="1:3" ht="12.75">
      <c r="A337" s="105">
        <v>332</v>
      </c>
      <c r="B337" s="106" t="str">
        <f>'Дсетка7-10'!C110</f>
        <v>Зайнокова Карина, РТАс</v>
      </c>
      <c r="C337" s="107" t="str">
        <f>'Дсетка7-10'!G115</f>
        <v>Масалимова Алия, РЕРс</v>
      </c>
    </row>
    <row r="338" spans="1:3" ht="12.75">
      <c r="A338" s="105">
        <v>333</v>
      </c>
      <c r="B338" s="106" t="str">
        <f>'Дсетка7-10'!E116</f>
        <v>Зайнокова Карина, РТАс</v>
      </c>
      <c r="C338" s="107" t="str">
        <f>'Дсетка7-10'!I96</f>
        <v>Рахимова Наргиза, РМЕс</v>
      </c>
    </row>
    <row r="339" spans="1:3" ht="12.75">
      <c r="A339" s="105">
        <v>334</v>
      </c>
      <c r="B339" s="106" t="str">
        <f>'Дсетка7-10'!D112</f>
        <v>Зайнокова Карина, РТАс</v>
      </c>
      <c r="C339" s="107" t="str">
        <f>'Дсетка7-10'!H103</f>
        <v>Суроваткина Вероника, РСАс</v>
      </c>
    </row>
    <row r="340" spans="1:3" ht="12.75">
      <c r="A340" s="105">
        <v>335</v>
      </c>
      <c r="B340" s="106" t="str">
        <f>'Дсетка7-10'!C81</f>
        <v>Зарипова Рената, РЕРс</v>
      </c>
      <c r="C340" s="107" t="str">
        <f>'Дсетка7-10'!G74</f>
        <v>Гайнанова Гульдар, РКИс</v>
      </c>
    </row>
    <row r="341" spans="1:3" ht="12.75">
      <c r="A341" s="105">
        <v>336</v>
      </c>
      <c r="B341" s="106" t="str">
        <f>'Дсетка7-10'!D83</f>
        <v>Зарипова Рената, РЕРс</v>
      </c>
      <c r="C341" s="107" t="str">
        <f>'Дсетка7-10'!G56</f>
        <v>Каримова Амалия, ОКТг</v>
      </c>
    </row>
    <row r="342" spans="1:3" ht="12.75">
      <c r="A342" s="105">
        <v>337</v>
      </c>
      <c r="B342" s="106" t="str">
        <f>'Дсетка1-4'!D221</f>
        <v>Зарипова Рената, РЕРс</v>
      </c>
      <c r="C342" s="107" t="str">
        <f>'Дсетка5-6'!C27</f>
        <v>Маслова Пелагея, РБВс</v>
      </c>
    </row>
    <row r="343" spans="1:3" ht="12.75">
      <c r="A343" s="105">
        <v>338</v>
      </c>
      <c r="B343" s="106" t="str">
        <f>'Дсетка7-10'!I46</f>
        <v>Зарипова Рената, РЕРс</v>
      </c>
      <c r="C343" s="107" t="str">
        <f>'Дсетка7-10'!I48</f>
        <v>Риянова Татьяна, РТАс</v>
      </c>
    </row>
    <row r="344" spans="1:3" ht="12.75">
      <c r="A344" s="105">
        <v>339</v>
      </c>
      <c r="B344" s="106" t="str">
        <f>'Дсетка1-4'!D205</f>
        <v>Ибатова Анита, РМ2с</v>
      </c>
      <c r="C344" s="107" t="str">
        <f>'Дсетка5-6'!C35</f>
        <v>Гимранова Айсылыу, РСАс</v>
      </c>
    </row>
    <row r="345" spans="1:3" ht="12.75">
      <c r="A345" s="105">
        <v>340</v>
      </c>
      <c r="B345" s="106" t="str">
        <f>'Дсетка7-10'!C13</f>
        <v>Ибатова Анита, РМ2с</v>
      </c>
      <c r="C345" s="107" t="str">
        <f>'Дсетка7-10'!F15</f>
        <v>Ильтубаева Доминика, РМ2с</v>
      </c>
    </row>
    <row r="346" spans="1:3" ht="12.75">
      <c r="A346" s="105">
        <v>341</v>
      </c>
      <c r="B346" s="106" t="str">
        <f>'Дсетка1-4'!F217</f>
        <v>Ибатова Анита, РМ2с</v>
      </c>
      <c r="C346" s="107" t="str">
        <f>'Дсетка5-6'!G34</f>
        <v>Ниценко Снежана, УФАг</v>
      </c>
    </row>
    <row r="347" spans="1:3" ht="12.75">
      <c r="A347" s="105">
        <v>342</v>
      </c>
      <c r="B347" s="106" t="str">
        <f>'Дсетка1-4'!E209</f>
        <v>Ибатова Анита, РМ2с</v>
      </c>
      <c r="C347" s="107" t="str">
        <f>'Дсетка5-6'!E105</f>
        <v>Фатхлисламова Вероника, РКИс</v>
      </c>
    </row>
    <row r="348" spans="1:3" ht="12.75">
      <c r="A348" s="105">
        <v>343</v>
      </c>
      <c r="B348" s="106" t="str">
        <f>'Дсетка5-6'!E77</f>
        <v>Иванко Анна, РККс</v>
      </c>
      <c r="C348" s="107" t="str">
        <f>'Дсетка7-10'!B109</f>
        <v>Зайнокова Карина, РТАс</v>
      </c>
    </row>
    <row r="349" spans="1:3" ht="12.75">
      <c r="A349" s="105">
        <v>344</v>
      </c>
      <c r="B349" s="106" t="str">
        <f>'Дсетка5-6'!F76</f>
        <v>Иванко Анна, РККс</v>
      </c>
      <c r="C349" s="107" t="str">
        <f>'Дсетка7-10'!B72</f>
        <v>Миндибаева Диана, РБТс</v>
      </c>
    </row>
    <row r="350" spans="1:3" ht="12.75">
      <c r="A350" s="105">
        <v>345</v>
      </c>
      <c r="B350" s="106" t="str">
        <f>'Дсетка5-6'!G79</f>
        <v>Иванко Анна, РККс</v>
      </c>
      <c r="C350" s="107" t="str">
        <f>'Дсетка7-10'!B48</f>
        <v>Рузанова Анна, РАЛс</v>
      </c>
    </row>
    <row r="351" spans="1:3" ht="12.75">
      <c r="A351" s="105">
        <v>346</v>
      </c>
      <c r="B351" s="106" t="str">
        <f>'Дсетка5-6'!H83</f>
        <v>Иванко Анна, РККс</v>
      </c>
      <c r="C351" s="107" t="str">
        <f>'Дсетка7-10'!B32</f>
        <v>Салихова Эльнара, РАЛс</v>
      </c>
    </row>
    <row r="352" spans="1:3" ht="12.75">
      <c r="A352" s="105">
        <v>347</v>
      </c>
      <c r="B352" s="106" t="str">
        <f>'Дсетка1-4'!D237</f>
        <v>Иванова Ульяна, РБКс</v>
      </c>
      <c r="C352" s="107" t="str">
        <f>'Дсетка5-6'!C19</f>
        <v>Гафурова Зинфира, РКРс</v>
      </c>
    </row>
    <row r="353" spans="1:3" ht="12.75">
      <c r="A353" s="105">
        <v>348</v>
      </c>
      <c r="B353" s="106" t="str">
        <f>'Дсетка5-6'!H14</f>
        <v>Иванова Ульяна, РБКс</v>
      </c>
      <c r="C353" s="107" t="str">
        <f>'Дсетка7-10'!B24</f>
        <v>Мамбетова Назгуль, РХАс</v>
      </c>
    </row>
    <row r="354" spans="1:3" ht="12.75">
      <c r="A354" s="105">
        <v>349</v>
      </c>
      <c r="B354" s="106" t="str">
        <f>'Дсетка1-4'!E241</f>
        <v>Иванова Ульяна, РБКс</v>
      </c>
      <c r="C354" s="107" t="str">
        <f>'Дсетка5-6'!E121</f>
        <v>Нургалеева Карина, ОКТг</v>
      </c>
    </row>
    <row r="355" spans="1:3" ht="12.75">
      <c r="A355" s="105">
        <v>350</v>
      </c>
      <c r="B355" s="106" t="str">
        <f>'Дсетка7-10'!C17</f>
        <v>Иванова Ульяна, РБКс</v>
      </c>
      <c r="C355" s="107" t="str">
        <f>'Дсетка7-10'!F18</f>
        <v>Фазлыева Алина, РМ1с</v>
      </c>
    </row>
    <row r="356" spans="1:3" ht="12.75">
      <c r="A356" s="105">
        <v>351</v>
      </c>
      <c r="B356" s="106" t="str">
        <f>'Дсетка5-6'!I91</f>
        <v>Ильтубаева Доминика, РМ2с</v>
      </c>
      <c r="C356" s="107" t="str">
        <f>'Дсетка7-10'!B20</f>
        <v>Иванко Анна, РККс</v>
      </c>
    </row>
    <row r="357" spans="1:3" ht="12.75">
      <c r="A357" s="105">
        <v>352</v>
      </c>
      <c r="B357" s="106" t="str">
        <f>'Дсетка1-4'!D97</f>
        <v>Ильтубаева Доминика, РМ2с</v>
      </c>
      <c r="C357" s="107" t="str">
        <f>'Дсетка5-6'!C88</f>
        <v>Салимова Эльза, РКРс</v>
      </c>
    </row>
    <row r="358" spans="1:3" ht="12.75">
      <c r="A358" s="105">
        <v>353</v>
      </c>
      <c r="B358" s="106" t="str">
        <f>'Дсетка5-6'!H99</f>
        <v>Ильтубаева Доминика, РМ2с</v>
      </c>
      <c r="C358" s="107" t="str">
        <f>'Дсетка7-10'!B34</f>
        <v>Сапараева Элина, РБУс</v>
      </c>
    </row>
    <row r="359" spans="1:3" ht="12.75">
      <c r="A359" s="105">
        <v>354</v>
      </c>
      <c r="B359" s="106" t="str">
        <f>'Дсетка1-4'!E93</f>
        <v>Ильтубаева Доминика, РМ2с</v>
      </c>
      <c r="C359" s="107" t="str">
        <f>'Дсетка5-6'!E44</f>
        <v>Юсупова Карина, РБТс</v>
      </c>
    </row>
    <row r="360" spans="1:3" ht="12.75">
      <c r="A360" s="105">
        <v>355</v>
      </c>
      <c r="B360" s="106" t="str">
        <f>'Дсетка5-6'!D135</f>
        <v>Каипова Залина, РХАс</v>
      </c>
      <c r="C360" s="107" t="str">
        <f>'Дсетка7-10'!B187</f>
        <v>Хатипова Екатерина, РТАс</v>
      </c>
    </row>
    <row r="361" spans="1:3" ht="12.75">
      <c r="A361" s="105">
        <v>356</v>
      </c>
      <c r="B361" s="106" t="str">
        <f>'Дсетка7-10'!H55</f>
        <v>Каримова Амалия, ОКТг</v>
      </c>
      <c r="C361" s="107" t="str">
        <f>'Дсетка7-10'!F59</f>
        <v>Миндибаева Диана, РБТс</v>
      </c>
    </row>
    <row r="362" spans="1:3" ht="12.75">
      <c r="A362" s="105">
        <v>357</v>
      </c>
      <c r="B362" s="106" t="str">
        <f>'Дсетка7-10'!C85</f>
        <v>Каримова Амалия, ОКТг</v>
      </c>
      <c r="C362" s="107" t="str">
        <f>'Дсетка7-10'!G76</f>
        <v>Николаева Изабелла, РКЛс</v>
      </c>
    </row>
    <row r="363" spans="1:3" ht="12.75">
      <c r="A363" s="105">
        <v>358</v>
      </c>
      <c r="B363" s="106" t="str">
        <f>'Дсетка1-4'!D253</f>
        <v>Каримова Амалия, ОКТг</v>
      </c>
      <c r="C363" s="107" t="str">
        <f>'Дсетка5-6'!C11</f>
        <v>Сакратова Камилла, УФАг</v>
      </c>
    </row>
    <row r="364" spans="1:3" ht="12.75">
      <c r="A364" s="105">
        <v>359</v>
      </c>
      <c r="B364" s="106" t="str">
        <f>'Дсетка7-10'!I53</f>
        <v>Каримова Амалия, ОКТг</v>
      </c>
      <c r="C364" s="107" t="str">
        <f>'Дсетка7-10'!I56</f>
        <v>Сакратова Камилла, УФАг</v>
      </c>
    </row>
    <row r="365" spans="1:3" ht="12.75">
      <c r="A365" s="105">
        <v>360</v>
      </c>
      <c r="B365" s="106" t="str">
        <f>'Дсетка1-4'!E77</f>
        <v>Каштанова Дарья, РБКс</v>
      </c>
      <c r="C365" s="107" t="str">
        <f>'Дсетка5-6'!E36</f>
        <v>Агзамова Алина, РККс</v>
      </c>
    </row>
    <row r="366" spans="1:3" ht="12.75">
      <c r="A366" s="105">
        <v>361</v>
      </c>
      <c r="B366" s="106" t="str">
        <f>'Дсетка1-4'!F85</f>
        <v>Каштанова Дарья, РБКс</v>
      </c>
      <c r="C366" s="107" t="str">
        <f>'Дсетка5-6'!G103</f>
        <v>Ильтубаева Доминика, РМ2с</v>
      </c>
    </row>
    <row r="367" spans="1:3" ht="12.75">
      <c r="A367" s="105">
        <v>362</v>
      </c>
      <c r="B367" s="106" t="str">
        <f>'Дсетка5-6'!L65</f>
        <v>Каштанова Дарья, РБКс</v>
      </c>
      <c r="C367" s="107" t="str">
        <f>'Дсетка5-6'!L74</f>
        <v>Каштанова Ксения, РБКс</v>
      </c>
    </row>
    <row r="368" spans="1:3" ht="12.75">
      <c r="A368" s="105">
        <v>363</v>
      </c>
      <c r="B368" s="106" t="str">
        <f>'Дсетка5-6'!K30</f>
        <v>Каштанова Дарья, РБКс</v>
      </c>
      <c r="C368" s="107" t="str">
        <f>'Дсетка7-10'!E6</f>
        <v>Ниценко Снежана, УФАг</v>
      </c>
    </row>
    <row r="369" spans="1:3" ht="12.75">
      <c r="A369" s="105">
        <v>364</v>
      </c>
      <c r="B369" s="106" t="str">
        <f>'Дсетка5-6'!L44</f>
        <v>Каштанова Дарья, РБКс</v>
      </c>
      <c r="C369" s="107" t="str">
        <f>'Дсетка7-10'!I6</f>
        <v>Новичкова Александра, РБЩг</v>
      </c>
    </row>
    <row r="370" spans="1:3" ht="12.75">
      <c r="A370" s="105">
        <v>365</v>
      </c>
      <c r="B370" s="106" t="str">
        <f>'Дсетка5-6'!J46</f>
        <v>Каштанова Дарья, РБКс</v>
      </c>
      <c r="C370" s="107" t="str">
        <f>'Дсетка7-10'!B10</f>
        <v>Нургалиева Камила, НЕФг</v>
      </c>
    </row>
    <row r="371" spans="1:3" ht="12.75">
      <c r="A371" s="105">
        <v>366</v>
      </c>
      <c r="B371" s="106" t="str">
        <f>'Дсетка1-4'!D73</f>
        <v>Каштанова Дарья, РБКс</v>
      </c>
      <c r="C371" s="107" t="str">
        <f>'Дсетка5-6'!C104</f>
        <v>Суроваткина Вероника, РСАс</v>
      </c>
    </row>
    <row r="372" spans="1:3" ht="12.75">
      <c r="A372" s="105">
        <v>367</v>
      </c>
      <c r="B372" s="106" t="str">
        <f>'Дсетка1-4'!E125</f>
        <v>Каштанова Ксения, РБКс</v>
      </c>
      <c r="C372" s="107" t="str">
        <f>'Дсетка5-6'!E60</f>
        <v>Абдуллина Яна, РМ2с</v>
      </c>
    </row>
    <row r="373" spans="1:3" ht="12.75">
      <c r="A373" s="105">
        <v>368</v>
      </c>
      <c r="B373" s="106" t="str">
        <f>'Дсетка5-6'!L113</f>
        <v>Каштанова Ксения, РБКс</v>
      </c>
      <c r="C373" s="107" t="str">
        <f>'Дсетка7-10'!I8</f>
        <v>Авдеева Алена, РБЩг</v>
      </c>
    </row>
    <row r="374" spans="1:3" ht="12.75">
      <c r="A374" s="105">
        <v>369</v>
      </c>
      <c r="B374" s="106" t="str">
        <f>'Дсетка1-4'!D129</f>
        <v>Каштанова Ксения, РБКс</v>
      </c>
      <c r="C374" s="107" t="str">
        <f>'Дсетка5-6'!C76</f>
        <v>Зайнокова Карина, РТАс</v>
      </c>
    </row>
    <row r="375" spans="1:3" ht="12.75">
      <c r="A375" s="105">
        <v>370</v>
      </c>
      <c r="B375" s="106" t="str">
        <f>'Дсетка1-4'!G101</f>
        <v>Каштанова Ксения, РБКс</v>
      </c>
      <c r="C375" s="107" t="str">
        <f>'Дсетка5-6'!I38</f>
        <v>Каштанова Дарья, РБКс</v>
      </c>
    </row>
    <row r="376" spans="1:3" ht="12.75">
      <c r="A376" s="105">
        <v>371</v>
      </c>
      <c r="B376" s="106" t="str">
        <f>'Дсетка1-4'!F117</f>
        <v>Каштанова Ксения, РБКс</v>
      </c>
      <c r="C376" s="107" t="str">
        <f>'Дсетка5-6'!G87</f>
        <v>Салихова Эльнара, РАЛс</v>
      </c>
    </row>
    <row r="377" spans="1:3" ht="12.75">
      <c r="A377" s="105">
        <v>372</v>
      </c>
      <c r="B377" s="106" t="str">
        <f>'Дсетка7-10'!D27</f>
        <v>Малышева Анастасия, УФАг</v>
      </c>
      <c r="C377" s="107" t="str">
        <f>'Дсетка7-10'!I12</f>
        <v>Агзамова Алина, РККс</v>
      </c>
    </row>
    <row r="378" spans="1:3" ht="12.75">
      <c r="A378" s="105">
        <v>373</v>
      </c>
      <c r="B378" s="106" t="str">
        <f>'Дсетка7-10'!C25</f>
        <v>Малышева Анастасия, УФАг</v>
      </c>
      <c r="C378" s="107" t="str">
        <f>'Дсетка7-10'!F23</f>
        <v>Мамбетова Назгуль, РХАс</v>
      </c>
    </row>
    <row r="379" spans="1:3" ht="12.75">
      <c r="A379" s="105">
        <v>374</v>
      </c>
      <c r="B379" s="106" t="str">
        <f>'Дсетка5-6'!F23</f>
        <v>Малышева Анастасия, УФАг</v>
      </c>
      <c r="C379" s="107" t="str">
        <f>'Дсетка7-10'!B60</f>
        <v>Маслова Пелагея, РБВс</v>
      </c>
    </row>
    <row r="380" spans="1:3" ht="12.75">
      <c r="A380" s="105">
        <v>375</v>
      </c>
      <c r="B380" s="106" t="str">
        <f>'Дсетка5-6'!G26</f>
        <v>Малышева Анастасия, УФАг</v>
      </c>
      <c r="C380" s="107" t="str">
        <f>'Дсетка7-10'!B42</f>
        <v>Михалева Светлана, РНУс</v>
      </c>
    </row>
    <row r="381" spans="1:3" ht="12.75">
      <c r="A381" s="105">
        <v>376</v>
      </c>
      <c r="B381" s="106" t="str">
        <f>'Дсетка1-4'!D39</f>
        <v>Малышева Анастасия, УФАг</v>
      </c>
      <c r="C381" s="107" t="str">
        <f>'Дсетка5-6'!C120</f>
        <v>Рахимова Наргиза, РМЕс</v>
      </c>
    </row>
    <row r="382" spans="1:3" ht="12.75">
      <c r="A382" s="105">
        <v>377</v>
      </c>
      <c r="B382" s="106" t="str">
        <f>'Дсетка7-10'!E31</f>
        <v>Малышева Анастасия, УФАг</v>
      </c>
      <c r="C382" s="107" t="str">
        <f>'Дсетка7-10'!E37</f>
        <v>Фатхлисламова Вероника, РКИс</v>
      </c>
    </row>
    <row r="383" spans="1:3" ht="12.75">
      <c r="A383" s="105">
        <v>378</v>
      </c>
      <c r="B383" s="106" t="str">
        <f>'Дсетка7-10'!G24</f>
        <v>Мамбетова Назгуль, РХАс</v>
      </c>
      <c r="C383" s="107" t="str">
        <f>'Дсетка7-10'!I18</f>
        <v>Андрюшкина Рада, РМ1с</v>
      </c>
    </row>
    <row r="384" spans="1:3" ht="12.75">
      <c r="A384" s="105">
        <v>379</v>
      </c>
      <c r="B384" s="106" t="str">
        <f>'Дсетка5-6'!G10</f>
        <v>Мамбетова Назгуль, РХАс</v>
      </c>
      <c r="C384" s="107" t="str">
        <f>'Дсетка7-10'!B40</f>
        <v>Давлетбаева Алсу, РЧЕс</v>
      </c>
    </row>
    <row r="385" spans="1:3" ht="12.75">
      <c r="A385" s="105">
        <v>380</v>
      </c>
      <c r="B385" s="106" t="str">
        <f>'Дсетка5-6'!F15</f>
        <v>Мамбетова Назгуль, РХАс</v>
      </c>
      <c r="C385" s="107" t="str">
        <f>'Дсетка7-10'!B58</f>
        <v>Рычкова Эллада, РКЛс</v>
      </c>
    </row>
    <row r="386" spans="1:3" ht="12.75">
      <c r="A386" s="105">
        <v>381</v>
      </c>
      <c r="B386" s="106" t="str">
        <f>'Дсетка1-4'!D23</f>
        <v>Мамбетова Назгуль, РХАс</v>
      </c>
      <c r="C386" s="107" t="str">
        <f>'Дсетка5-6'!C128</f>
        <v>Тимофеева Виктория, РКЛс</v>
      </c>
    </row>
    <row r="387" spans="1:3" ht="12.75">
      <c r="A387" s="105">
        <v>382</v>
      </c>
      <c r="B387" s="106" t="str">
        <f>'Дсетка7-10'!G123</f>
        <v>Масалимова Алина, РЕРс</v>
      </c>
      <c r="C387" s="107" t="str">
        <f>'Дсетка7-10'!G125</f>
        <v>Каипова Залина, РХАс</v>
      </c>
    </row>
    <row r="388" spans="1:3" ht="12.75">
      <c r="A388" s="105">
        <v>383</v>
      </c>
      <c r="B388" s="106" t="str">
        <f>'Дсетка7-10'!H116</f>
        <v>Масалимова Алия, РЕРс</v>
      </c>
      <c r="C388" s="107" t="str">
        <f>'Дсетка7-10'!H131</f>
        <v>Губайдуллина Регина, РБВс</v>
      </c>
    </row>
    <row r="389" spans="1:3" ht="12.75">
      <c r="A389" s="105">
        <v>384</v>
      </c>
      <c r="B389" s="106" t="str">
        <f>'Дсетка7-10'!I118</f>
        <v>Масалимова Алия, РЕРс</v>
      </c>
      <c r="C389" s="107" t="str">
        <f>'Дсетка7-10'!I124</f>
        <v>Сайфуллина Анна, РНУс</v>
      </c>
    </row>
    <row r="390" spans="1:3" ht="12.75">
      <c r="A390" s="105">
        <v>385</v>
      </c>
      <c r="B390" s="106" t="str">
        <f>'Дсетка5-6'!E24</f>
        <v>Маслова Пелагея, РБВс</v>
      </c>
      <c r="C390" s="107" t="str">
        <f>'Дсетка7-10'!B97</f>
        <v>Нурыева Алина, РМЕс</v>
      </c>
    </row>
    <row r="391" spans="1:3" ht="12.75">
      <c r="A391" s="105">
        <v>386</v>
      </c>
      <c r="B391" s="106" t="str">
        <f>'Дсетка7-10'!H63</f>
        <v>Маслова Пелагея, РБВс</v>
      </c>
      <c r="C391" s="107" t="str">
        <f>'Дсетка7-10'!G80</f>
        <v>Рычкова Эллада, РКЛс</v>
      </c>
    </row>
    <row r="392" spans="1:3" ht="12.75">
      <c r="A392" s="105">
        <v>387</v>
      </c>
      <c r="B392" s="106" t="str">
        <f>'Дсетка7-10'!C73</f>
        <v>Миндибаева Диана, РБТс</v>
      </c>
      <c r="C392" s="107" t="str">
        <f>'Дсетка7-10'!G70</f>
        <v>Салимова Эльза, РКРс</v>
      </c>
    </row>
    <row r="393" spans="1:3" ht="12.75">
      <c r="A393" s="105">
        <v>388</v>
      </c>
      <c r="B393" s="106" t="str">
        <f>'Дсетка1-4'!D147</f>
        <v>Миндибаева Диана, РБТс</v>
      </c>
      <c r="C393" s="107" t="str">
        <f>'Дсетка5-6'!C63</f>
        <v>Строкина Милана, РАЛс</v>
      </c>
    </row>
    <row r="394" spans="1:3" ht="12.75">
      <c r="A394" s="105">
        <v>389</v>
      </c>
      <c r="B394" s="106" t="str">
        <f>'Дсетка7-10'!G58</f>
        <v>Миндибаева Диана, РБТс</v>
      </c>
      <c r="C394" s="107" t="str">
        <f>'Дсетка7-10'!G60</f>
        <v>Якупова Эмилия, РСАс</v>
      </c>
    </row>
    <row r="395" spans="1:3" ht="12.75">
      <c r="A395" s="105">
        <v>390</v>
      </c>
      <c r="B395" s="106" t="str">
        <f>'Дсетка1-4'!D55</f>
        <v>Михалева Алена, РНУс</v>
      </c>
      <c r="C395" s="107" t="str">
        <f>'Дсетка5-6'!C112</f>
        <v>Гайнанова Гульдар, РКИс</v>
      </c>
    </row>
    <row r="396" spans="1:3" ht="12.75">
      <c r="A396" s="105">
        <v>391</v>
      </c>
      <c r="B396" s="106" t="str">
        <f>'Дсетка7-10'!C61</f>
        <v>Михалева Алена, РНУс</v>
      </c>
      <c r="C396" s="107" t="str">
        <f>'Дсетка7-10'!G64</f>
        <v>Маслова Пелагея, РБВс</v>
      </c>
    </row>
    <row r="397" spans="1:3" ht="12.75">
      <c r="A397" s="105">
        <v>392</v>
      </c>
      <c r="B397" s="106" t="str">
        <f>'Дсетка7-10'!E63</f>
        <v>Михалева Алена, РНУс</v>
      </c>
      <c r="C397" s="107" t="str">
        <f>'Дсетка7-10'!H45</f>
        <v>Риянова Татьяна, РТАс</v>
      </c>
    </row>
    <row r="398" spans="1:3" ht="12.75">
      <c r="A398" s="105">
        <v>393</v>
      </c>
      <c r="B398" s="106" t="str">
        <f>'Дсетка7-10'!D59</f>
        <v>Михалева Алена, РНУс</v>
      </c>
      <c r="C398" s="107" t="str">
        <f>'Дсетка7-10'!G50</f>
        <v>Сакратова Камилла, УФАг</v>
      </c>
    </row>
    <row r="399" spans="1:3" ht="12.75">
      <c r="A399" s="105">
        <v>394</v>
      </c>
      <c r="B399" s="106" t="str">
        <f>'Дсетка5-6'!E32</f>
        <v>Михалева Светлана, РНУс</v>
      </c>
      <c r="C399" s="107" t="str">
        <f>'Дсетка7-10'!B99</f>
        <v>Гимранова Айсылыу, РСАс</v>
      </c>
    </row>
    <row r="400" spans="1:3" ht="12.75">
      <c r="A400" s="105">
        <v>395</v>
      </c>
      <c r="B400" s="106" t="str">
        <f>'Дсетка7-10'!C41</f>
        <v>Михалева Светлана, РНУс</v>
      </c>
      <c r="C400" s="107" t="str">
        <f>'Дсетка7-10'!G32</f>
        <v>Давлетбаева Алсу, РЧЕс</v>
      </c>
    </row>
    <row r="401" spans="1:3" ht="12.75">
      <c r="A401" s="105">
        <v>396</v>
      </c>
      <c r="B401" s="106" t="str">
        <f>'Дсетка5-6'!F31</f>
        <v>Михалева Светлана, РНУс</v>
      </c>
      <c r="C401" s="107" t="str">
        <f>'Дсетка7-10'!B62</f>
        <v>Михалева Алена, РНУс</v>
      </c>
    </row>
    <row r="402" spans="1:3" ht="12.75">
      <c r="A402" s="105">
        <v>397</v>
      </c>
      <c r="B402" s="106" t="str">
        <f>'Дсетка1-4'!D47</f>
        <v>Мубарякова Светлана, РКИс</v>
      </c>
      <c r="C402" s="107" t="str">
        <f>'Дсетка5-6'!C116</f>
        <v>Гареева Диана, РБВс</v>
      </c>
    </row>
    <row r="403" spans="1:3" ht="12.75">
      <c r="A403" s="105">
        <v>398</v>
      </c>
      <c r="B403" s="106" t="str">
        <f>'Дсетка7-10'!D11</f>
        <v>Мубарякова Светлана, РКИс</v>
      </c>
      <c r="C403" s="107" t="str">
        <f>'Дсетка7-10'!D14</f>
        <v>Ибатова Анита, РМ2с</v>
      </c>
    </row>
    <row r="404" spans="1:3" ht="12.75">
      <c r="A404" s="105">
        <v>399</v>
      </c>
      <c r="B404" s="106" t="str">
        <f>'Дсетка1-4'!E43</f>
        <v>Мубарякова Светлана, РКИс</v>
      </c>
      <c r="C404" s="107" t="str">
        <f>'Дсетка5-6'!E20</f>
        <v>Малышева Анастасия, УФАг</v>
      </c>
    </row>
    <row r="405" spans="1:3" ht="12.75">
      <c r="A405" s="105">
        <v>400</v>
      </c>
      <c r="B405" s="106" t="str">
        <f>'Дсетка7-10'!C9</f>
        <v>Мубарякова Светлана, РКИс</v>
      </c>
      <c r="C405" s="107" t="str">
        <f>'Дсетка7-10'!F13</f>
        <v>Нургалиева Камила, НЕФг</v>
      </c>
    </row>
    <row r="406" spans="1:3" ht="12.75">
      <c r="A406" s="105">
        <v>401</v>
      </c>
      <c r="B406" s="106" t="str">
        <f>'Дсетка1-4'!F51</f>
        <v>Мубарякова Светлана, РКИс</v>
      </c>
      <c r="C406" s="107" t="str">
        <f>'Дсетка5-6'!G119</f>
        <v>Нургалиева Эмилия, НЕФг</v>
      </c>
    </row>
    <row r="407" spans="1:3" ht="12.75">
      <c r="A407" s="105">
        <v>402</v>
      </c>
      <c r="B407" s="106" t="str">
        <f>'Дсетка7-10'!H112</f>
        <v>Мусина Азалия, РЧЕс</v>
      </c>
      <c r="C407" s="107" t="str">
        <f>'Дсетка7-10'!H129</f>
        <v>Масалимова Алина, РЕРс</v>
      </c>
    </row>
    <row r="408" spans="1:3" ht="12.75">
      <c r="A408" s="105">
        <v>403</v>
      </c>
      <c r="B408" s="106" t="str">
        <f>'Дсетка7-10'!J123</f>
        <v>Мусина Азалия, РЧЕс</v>
      </c>
      <c r="C408" s="107" t="str">
        <f>'Дсетка7-10'!J125</f>
        <v>Сайфуллина Анна, РНУс</v>
      </c>
    </row>
    <row r="409" spans="1:3" ht="12.75">
      <c r="A409" s="105">
        <v>404</v>
      </c>
      <c r="B409" s="106" t="str">
        <f>'Дсетка7-10'!E47</f>
        <v>Набиуллина Динара, РБУс</v>
      </c>
      <c r="C409" s="107" t="str">
        <f>'Дсетка7-10'!E53</f>
        <v>Абдуллина Яна, РМ2с</v>
      </c>
    </row>
    <row r="410" spans="1:3" ht="12.75">
      <c r="A410" s="105">
        <v>405</v>
      </c>
      <c r="B410" s="106" t="str">
        <f>'Дсетка7-10'!D51</f>
        <v>Набиуллина Динара, РБУс</v>
      </c>
      <c r="C410" s="107" t="str">
        <f>'Дсетка7-10'!I25</f>
        <v>Гареева Диана, РБВс</v>
      </c>
    </row>
    <row r="411" spans="1:3" ht="12.75">
      <c r="A411" s="105">
        <v>406</v>
      </c>
      <c r="B411" s="106" t="str">
        <f>'Дсетка7-10'!C49</f>
        <v>Набиуллина Динара, РБУс</v>
      </c>
      <c r="C411" s="107" t="str">
        <f>'Дсетка7-10'!G36</f>
        <v>Рузанова Анна, РАЛс</v>
      </c>
    </row>
    <row r="412" spans="1:3" ht="12.75">
      <c r="A412" s="105">
        <v>407</v>
      </c>
      <c r="B412" s="106" t="str">
        <f>'Дсетка5-6'!F92</f>
        <v>Набиуллина Динара, РБУс</v>
      </c>
      <c r="C412" s="107" t="str">
        <f>'Дсетка7-10'!B76</f>
        <v>Фарвазева Замира, НЕФг</v>
      </c>
    </row>
    <row r="413" spans="1:3" ht="12.75">
      <c r="A413" s="105">
        <v>408</v>
      </c>
      <c r="B413" s="106" t="str">
        <f>'Дсетка1-4'!D179</f>
        <v>Набиуллина Динара, РБУс</v>
      </c>
      <c r="C413" s="107" t="str">
        <f>'Дсетка5-6'!C47</f>
        <v>Шакурова Ралина, РБТс</v>
      </c>
    </row>
    <row r="414" spans="1:3" ht="12.75">
      <c r="A414" s="105">
        <v>409</v>
      </c>
      <c r="B414" s="106" t="str">
        <f>'Дсетка7-10'!H75</f>
        <v>Николаева Изабелла, РКЛс</v>
      </c>
      <c r="C414" s="107" t="str">
        <f>'Дсетка7-10'!G86</f>
        <v>Гайнанова Гульдар, РКИс</v>
      </c>
    </row>
    <row r="415" spans="1:3" ht="12.75">
      <c r="A415" s="105">
        <v>410</v>
      </c>
      <c r="B415" s="106" t="str">
        <f>'Дсетка7-10'!J60</f>
        <v>Николаева Изабелла, РКЛс</v>
      </c>
      <c r="C415" s="107" t="str">
        <f>'Дсетка7-10'!J62</f>
        <v>Маслова Пелагея, РБВс</v>
      </c>
    </row>
    <row r="416" spans="1:3" ht="12.75">
      <c r="A416" s="105">
        <v>411</v>
      </c>
      <c r="B416" s="106" t="str">
        <f>'Дсетка5-6'!E125</f>
        <v>Николаева Изабелла, РКЛс</v>
      </c>
      <c r="C416" s="107" t="str">
        <f>'Дсетка7-10'!B121</f>
        <v>Тимофеева Виктория, РКЛс</v>
      </c>
    </row>
    <row r="417" spans="1:3" ht="12.75">
      <c r="A417" s="105">
        <v>412</v>
      </c>
      <c r="B417" s="106" t="str">
        <f>'Дсетка1-4'!E225</f>
        <v>Ниценко Снежана, УФАг</v>
      </c>
      <c r="C417" s="107" t="str">
        <f>'Дсетка5-6'!E113</f>
        <v>Зарипова Рената, РЕРс</v>
      </c>
    </row>
    <row r="418" spans="1:3" ht="12.75">
      <c r="A418" s="105">
        <v>413</v>
      </c>
      <c r="B418" s="106" t="str">
        <f>'Дсетка5-6'!I22</f>
        <v>Ниценко Снежана, УФАг</v>
      </c>
      <c r="C418" s="107" t="str">
        <f>'Дсетка7-10'!B16</f>
        <v>Иванова Ульяна, РБКс</v>
      </c>
    </row>
    <row r="419" spans="1:3" ht="12.75">
      <c r="A419" s="105">
        <v>414</v>
      </c>
      <c r="B419" s="106" t="str">
        <f>'Дсетка5-6'!H30</f>
        <v>Ниценко Снежана, УФАг</v>
      </c>
      <c r="C419" s="107" t="str">
        <f>'Дсетка7-10'!B26</f>
        <v>Малышева Анастасия, УФАг</v>
      </c>
    </row>
    <row r="420" spans="1:3" ht="12.75">
      <c r="A420" s="105">
        <v>415</v>
      </c>
      <c r="B420" s="106" t="str">
        <f>'Дсетка5-6'!J13</f>
        <v>Ниценко Снежана, УФАг</v>
      </c>
      <c r="C420" s="107" t="str">
        <f>'Дсетка7-10'!B8</f>
        <v>Мубарякова Светлана, РКИс</v>
      </c>
    </row>
    <row r="421" spans="1:3" ht="12.75">
      <c r="A421" s="105">
        <v>416</v>
      </c>
      <c r="B421" s="106" t="str">
        <f>'Дсетка1-4'!D229</f>
        <v>Ниценко Снежана, УФАг</v>
      </c>
      <c r="C421" s="107" t="str">
        <f>'Дсетка5-6'!C23</f>
        <v>Нурыева Алина, РМЕс</v>
      </c>
    </row>
    <row r="422" spans="1:3" ht="12.75">
      <c r="A422" s="105">
        <v>417</v>
      </c>
      <c r="B422" s="106" t="str">
        <f>'Дсетка1-4'!G167</f>
        <v>Новичкова Александра, РБЩг</v>
      </c>
      <c r="C422" s="107" t="str">
        <f>'Дсетка5-6'!I77</f>
        <v>Авдеева Алена, РБЩг</v>
      </c>
    </row>
    <row r="423" spans="1:3" ht="12.75">
      <c r="A423" s="105">
        <v>418</v>
      </c>
      <c r="B423" s="106" t="str">
        <f>'Дсетка7-10'!J7</f>
        <v>Новичкова Александра, РБЩг</v>
      </c>
      <c r="C423" s="107" t="str">
        <f>'Дсетка7-10'!J9</f>
        <v>Авдеева Алена, РБЩг</v>
      </c>
    </row>
    <row r="424" spans="1:3" ht="12.75">
      <c r="A424" s="105">
        <v>419</v>
      </c>
      <c r="B424" s="106" t="str">
        <f>'Дсетка1-4'!F151</f>
        <v>Новичкова Александра, РБЩг</v>
      </c>
      <c r="C424" s="107" t="str">
        <f>'Дсетка5-6'!G66</f>
        <v>Андрюшкина Рада, РМ1с</v>
      </c>
    </row>
    <row r="425" spans="1:3" ht="12.75">
      <c r="A425" s="105">
        <v>420</v>
      </c>
      <c r="B425" s="106" t="str">
        <f>'Дсетка1-4'!E143</f>
        <v>Новичкова Александра, РБЩг</v>
      </c>
      <c r="C425" s="107" t="str">
        <f>'Дсетка5-6'!E73</f>
        <v>Миндибаева Диана, РБТс</v>
      </c>
    </row>
    <row r="426" spans="1:3" ht="12.75">
      <c r="A426" s="105">
        <v>421</v>
      </c>
      <c r="B426" s="106" t="str">
        <f>'Дсетка1-4'!D139</f>
        <v>Новичкова Александра, РБЩг</v>
      </c>
      <c r="C426" s="107" t="str">
        <f>'Дсетка5-6'!C67</f>
        <v>Риянова Татьяна, РТАс</v>
      </c>
    </row>
    <row r="427" spans="1:3" ht="12.75">
      <c r="A427" s="105">
        <v>422</v>
      </c>
      <c r="B427" s="106" t="str">
        <f>'Дсетка7-10'!C21</f>
        <v>Нуждина Ангелина, РБЩг</v>
      </c>
      <c r="C427" s="107" t="str">
        <f>'Дсетка7-10'!F20</f>
        <v>Иванко Анна, РККс</v>
      </c>
    </row>
    <row r="428" spans="1:3" ht="12.75">
      <c r="A428" s="105">
        <v>423</v>
      </c>
      <c r="B428" s="106" t="str">
        <f>'Дсетка7-10'!D19</f>
        <v>Нуждина Ангелина, РБЩг</v>
      </c>
      <c r="C428" s="107" t="str">
        <f>'Дсетка7-10'!D22</f>
        <v>Иванова Ульяна, РБКс</v>
      </c>
    </row>
    <row r="429" spans="1:3" ht="12.75">
      <c r="A429" s="105">
        <v>424</v>
      </c>
      <c r="B429" s="106" t="str">
        <f>'Дсетка1-4'!E27</f>
        <v>Нуждина Ангелина, РБЩг</v>
      </c>
      <c r="C429" s="107" t="str">
        <f>'Дсетка5-6'!E12</f>
        <v>Мамбетова Назгуль, РХАс</v>
      </c>
    </row>
    <row r="430" spans="1:3" ht="12.75">
      <c r="A430" s="105">
        <v>425</v>
      </c>
      <c r="B430" s="106" t="str">
        <f>'Дсетка1-4'!D31</f>
        <v>Нуждина Ангелина, РБЩг</v>
      </c>
      <c r="C430" s="107" t="str">
        <f>'Дсетка5-6'!C124</f>
        <v>Николаева Изабелла, РКЛс</v>
      </c>
    </row>
    <row r="431" spans="1:3" ht="12.75">
      <c r="A431" s="105">
        <v>426</v>
      </c>
      <c r="B431" s="106" t="str">
        <f>'Дсетка5-6'!H131</f>
        <v>Нуждина Ангелина, РБЩг</v>
      </c>
      <c r="C431" s="107" t="str">
        <f>'Дсетка7-10'!B38</f>
        <v>Нургалеева Карина, ОКТг</v>
      </c>
    </row>
    <row r="432" spans="1:3" ht="12.75">
      <c r="A432" s="105">
        <v>427</v>
      </c>
      <c r="B432" s="106" t="str">
        <f>'Дсетка7-10'!J19</f>
        <v>Нургалеева Карина, ОКТг</v>
      </c>
      <c r="C432" s="107" t="str">
        <f>'Дсетка7-10'!J21</f>
        <v>Андрюшкина Рада, РМ1с</v>
      </c>
    </row>
    <row r="433" spans="1:3" ht="12.75">
      <c r="A433" s="105">
        <v>428</v>
      </c>
      <c r="B433" s="106" t="str">
        <f>'Дсетка5-6'!G127</f>
        <v>Нургалеева Карина, ОКТг</v>
      </c>
      <c r="C433" s="107" t="str">
        <f>'Дсетка7-10'!B54</f>
        <v>Ануфриева Полина, ОКТг</v>
      </c>
    </row>
    <row r="434" spans="1:3" ht="12.75">
      <c r="A434" s="105">
        <v>429</v>
      </c>
      <c r="B434" s="106" t="str">
        <f>'Дсетка5-6'!F124</f>
        <v>Нургалеева Карина, ОКТг</v>
      </c>
      <c r="C434" s="107" t="str">
        <f>'Дсетка7-10'!B84</f>
        <v>Николаева Изабелла, РКЛс</v>
      </c>
    </row>
    <row r="435" spans="1:3" ht="12.75">
      <c r="A435" s="105">
        <v>430</v>
      </c>
      <c r="B435" s="106" t="str">
        <f>'Дсетка1-4'!D245</f>
        <v>Нургалеева Карина, ОКТг</v>
      </c>
      <c r="C435" s="107" t="str">
        <f>'Дсетка5-6'!C15</f>
        <v>Рычкова Эллада, РКЛс</v>
      </c>
    </row>
    <row r="436" spans="1:3" ht="12.75">
      <c r="A436" s="105">
        <v>431</v>
      </c>
      <c r="B436" s="106" t="str">
        <f>'Дсетка1-4'!D171</f>
        <v>Нургалиева Камила, НЕФг</v>
      </c>
      <c r="C436" s="107" t="str">
        <f>'Дсетка5-6'!C51</f>
        <v>Абдрахманова Гульминаз, РМЕс</v>
      </c>
    </row>
    <row r="437" spans="1:3" ht="12.75">
      <c r="A437" s="105">
        <v>432</v>
      </c>
      <c r="B437" s="106" t="str">
        <f>'Дсетка5-6'!H46</f>
        <v>Нургалиева Камила, НЕФг</v>
      </c>
      <c r="C437" s="107" t="str">
        <f>'Дсетка7-10'!B28</f>
        <v>Агзамова Алина, РККс</v>
      </c>
    </row>
    <row r="438" spans="1:3" ht="12.75">
      <c r="A438" s="105">
        <v>433</v>
      </c>
      <c r="B438" s="106" t="str">
        <f>'Дсетка7-10'!G14</f>
        <v>Нургалиева Камила, НЕФг</v>
      </c>
      <c r="C438" s="107" t="str">
        <f>'Дсетка7-10'!G16</f>
        <v>Ильтубаева Доминика, РМ2с</v>
      </c>
    </row>
    <row r="439" spans="1:3" ht="12.75">
      <c r="A439" s="105">
        <v>434</v>
      </c>
      <c r="B439" s="106" t="str">
        <f>'Дсетка1-4'!E175</f>
        <v>Нургалиева Камила, НЕФг</v>
      </c>
      <c r="C439" s="107" t="str">
        <f>'Дсетка5-6'!E89</f>
        <v>Набиуллина Динара, РБУс</v>
      </c>
    </row>
    <row r="440" spans="1:3" ht="12.75">
      <c r="A440" s="105">
        <v>435</v>
      </c>
      <c r="B440" s="106" t="str">
        <f>'Дсетка5-6'!I54</f>
        <v>Нургалиева Камила, НЕФг</v>
      </c>
      <c r="C440" s="107" t="str">
        <f>'Дсетка7-10'!B18</f>
        <v>Фазлыева Алина, РМ1с</v>
      </c>
    </row>
    <row r="441" spans="1:3" ht="12.75">
      <c r="A441" s="105">
        <v>436</v>
      </c>
      <c r="B441" s="106" t="str">
        <f>'Дсетка5-6'!J115</f>
        <v>Нургалиева Эмилия, НЕФг</v>
      </c>
      <c r="C441" s="107" t="str">
        <f>'Дсетка7-10'!B14</f>
        <v>Ибатова Анита, РМ2с</v>
      </c>
    </row>
    <row r="442" spans="1:3" ht="12.75">
      <c r="A442" s="105">
        <v>437</v>
      </c>
      <c r="B442" s="106" t="str">
        <f>'Дсетка1-4'!E59</f>
        <v>Нургалиева Эмилия, НЕФг</v>
      </c>
      <c r="C442" s="107" t="str">
        <f>'Дсетка5-6'!E28</f>
        <v>Михалева Алена, РНУс</v>
      </c>
    </row>
    <row r="443" spans="1:3" ht="12.75">
      <c r="A443" s="105">
        <v>438</v>
      </c>
      <c r="B443" s="106" t="str">
        <f>'Дсетка7-10'!F7</f>
        <v>Нургалиева Эмилия, НЕФг</v>
      </c>
      <c r="C443" s="107" t="str">
        <f>'Дсетка7-10'!F9</f>
        <v>Ниценко Снежана, УФАг</v>
      </c>
    </row>
    <row r="444" spans="1:3" ht="12.75">
      <c r="A444" s="105">
        <v>439</v>
      </c>
      <c r="B444" s="106" t="str">
        <f>'Дсетка5-6'!I123</f>
        <v>Нургалиева Эмилия, НЕФг</v>
      </c>
      <c r="C444" s="107" t="str">
        <f>'Дсетка7-10'!B22</f>
        <v>Нуждина Ангелина, РБЩг</v>
      </c>
    </row>
    <row r="445" spans="1:3" ht="12.75">
      <c r="A445" s="105">
        <v>440</v>
      </c>
      <c r="B445" s="106" t="str">
        <f>'Дсетка1-4'!D63</f>
        <v>Нургалиева Эмилия, НЕФг</v>
      </c>
      <c r="C445" s="107" t="str">
        <f>'Дсетка5-6'!C108</f>
        <v>Сайфуллина Анна, РНУс</v>
      </c>
    </row>
    <row r="446" spans="1:3" ht="12.75">
      <c r="A446" s="105">
        <v>441</v>
      </c>
      <c r="B446" s="106" t="str">
        <f>'Дсетка5-6'!H115</f>
        <v>Нургалиева Эмилия, НЕФг</v>
      </c>
      <c r="C446" s="107" t="str">
        <f>'Дсетка7-10'!B36</f>
        <v>Фатхлисламова Вероника, РКИс</v>
      </c>
    </row>
    <row r="447" spans="1:3" ht="12.75">
      <c r="A447" s="105">
        <v>442</v>
      </c>
      <c r="B447" s="106" t="str">
        <f>'Дсетка7-10'!C98</f>
        <v>Нурыева Алина, РМЕс</v>
      </c>
      <c r="C447" s="107" t="str">
        <f>'Дсетка7-10'!G109</f>
        <v>Гимранова Айсылыу, РСАс</v>
      </c>
    </row>
    <row r="448" spans="1:3" ht="12.75">
      <c r="A448" s="105">
        <v>443</v>
      </c>
      <c r="B448" s="106" t="str">
        <f>'Дсетка7-10'!I100</f>
        <v>Нурыева Алина, РМЕс</v>
      </c>
      <c r="C448" s="107" t="str">
        <f>'Дсетка7-10'!F94</f>
        <v>Строкина Милана, РАЛс</v>
      </c>
    </row>
    <row r="449" spans="1:3" ht="12.75">
      <c r="A449" s="105">
        <v>444</v>
      </c>
      <c r="B449" s="106" t="str">
        <f>'Дсетка7-10'!J69</f>
        <v>Пожидаева Ульяна, РККс</v>
      </c>
      <c r="C449" s="107" t="str">
        <f>'Дсетка7-10'!J75</f>
        <v>Дербенева Александра, РКРс</v>
      </c>
    </row>
    <row r="450" spans="1:3" ht="12.75">
      <c r="A450" s="105">
        <v>445</v>
      </c>
      <c r="B450" s="106" t="str">
        <f>'Дсетка1-4'!D187</f>
        <v>Пожидаева Ульяна, РККс</v>
      </c>
      <c r="C450" s="107" t="str">
        <f>'Дсетка5-6'!C43</f>
        <v>Мусина Азалия, РЧЕс</v>
      </c>
    </row>
    <row r="451" spans="1:3" ht="12.75">
      <c r="A451" s="105">
        <v>446</v>
      </c>
      <c r="B451" s="106" t="str">
        <f>'Дсетка7-10'!I73</f>
        <v>Пожидаева Ульяна, РККс</v>
      </c>
      <c r="C451" s="107" t="str">
        <f>'Дсетка7-10'!I61</f>
        <v>Николаева Изабелла, РКЛс</v>
      </c>
    </row>
    <row r="452" spans="1:3" ht="12.75">
      <c r="A452" s="105">
        <v>447</v>
      </c>
      <c r="B452" s="106" t="str">
        <f>'Дсетка7-10'!H71</f>
        <v>Пожидаева Ульяна, РККс</v>
      </c>
      <c r="C452" s="107" t="str">
        <f>'Дсетка7-10'!G84</f>
        <v>Салимова Эльза, РКРс</v>
      </c>
    </row>
    <row r="453" spans="1:3" ht="12.75">
      <c r="A453" s="105">
        <v>448</v>
      </c>
      <c r="B453" s="106" t="str">
        <f>'Дсетка7-10'!C118</f>
        <v>Рахимова Наргиза, РМЕс</v>
      </c>
      <c r="C453" s="107" t="str">
        <f>'Дсетка7-10'!G119</f>
        <v>Сайфуллина Анна, РНУс</v>
      </c>
    </row>
    <row r="454" spans="1:3" ht="12.75">
      <c r="A454" s="105">
        <v>449</v>
      </c>
      <c r="B454" s="106" t="str">
        <f>'Дсетка7-10'!D120</f>
        <v>Рахимова Наргиза, РМЕс</v>
      </c>
      <c r="C454" s="107" t="str">
        <f>'Дсетка7-10'!H105</f>
        <v>Тимофеева Виктория, РКЛс</v>
      </c>
    </row>
    <row r="455" spans="1:3" ht="12.75">
      <c r="A455" s="105">
        <v>450</v>
      </c>
      <c r="B455" s="106" t="str">
        <f>'Дсетка7-10'!C69</f>
        <v>Риянова Татьяна, РТАс</v>
      </c>
      <c r="C455" s="107" t="str">
        <f>'Дсетка7-10'!G68</f>
        <v>Дербенева Александра, РКРс</v>
      </c>
    </row>
    <row r="456" spans="1:3" ht="12.75">
      <c r="A456" s="105">
        <v>451</v>
      </c>
      <c r="B456" s="106" t="str">
        <f>'Дсетка5-6'!E64</f>
        <v>Риянова Татьяна, РТАс</v>
      </c>
      <c r="C456" s="107" t="str">
        <f>'Дсетка7-10'!B107</f>
        <v>Строкина Милана, РАЛс</v>
      </c>
    </row>
    <row r="457" spans="1:3" ht="12.75">
      <c r="A457" s="105">
        <v>452</v>
      </c>
      <c r="B457" s="106" t="str">
        <f>'Дсетка7-10'!D67</f>
        <v>Риянова Татьяна, РТАс</v>
      </c>
      <c r="C457" s="107" t="str">
        <f>'Дсетка7-10'!G52</f>
        <v>Якупова Эмилия, РСАс</v>
      </c>
    </row>
    <row r="458" spans="1:3" ht="12.75">
      <c r="A458" s="105">
        <v>453</v>
      </c>
      <c r="B458" s="106" t="str">
        <f>'Дсетка7-10'!H37</f>
        <v>Рузанова Анна, РАЛс</v>
      </c>
      <c r="C458" s="107" t="str">
        <f>'Дсетка7-10'!H42</f>
        <v>Ануфриева Полина, ОКТг</v>
      </c>
    </row>
    <row r="459" spans="1:3" ht="12.75">
      <c r="A459" s="105">
        <v>454</v>
      </c>
      <c r="B459" s="106" t="str">
        <f>'Дсетка1-4'!D155</f>
        <v>Рузанова Анна, РАЛс</v>
      </c>
      <c r="C459" s="107" t="str">
        <f>'Дсетка5-6'!C59</f>
        <v>Масалимова Алина, РЕРс</v>
      </c>
    </row>
    <row r="460" spans="1:3" ht="12.75">
      <c r="A460" s="105">
        <v>455</v>
      </c>
      <c r="B460" s="106" t="str">
        <f>'Дсетка5-6'!F84</f>
        <v>Рузанова Анна, РАЛс</v>
      </c>
      <c r="C460" s="107" t="str">
        <f>'Дсетка7-10'!B74</f>
        <v>Салимова Эльза, РКРс</v>
      </c>
    </row>
    <row r="461" spans="1:3" ht="12.75">
      <c r="A461" s="105">
        <v>456</v>
      </c>
      <c r="B461" s="106" t="str">
        <f>'Дсетка5-6'!E16</f>
        <v>Рычкова Эллада, РКЛс</v>
      </c>
      <c r="C461" s="107" t="str">
        <f>'Дсетка7-10'!B95</f>
        <v>Гафурова Зинфира, РКРс</v>
      </c>
    </row>
    <row r="462" spans="1:3" ht="12.75">
      <c r="A462" s="105">
        <v>457</v>
      </c>
      <c r="B462" s="106" t="str">
        <f>'Дсетка7-10'!J78</f>
        <v>Рычкова Эллада, РКЛс</v>
      </c>
      <c r="C462" s="107" t="str">
        <f>'Дсетка7-10'!J80</f>
        <v>Салимова Эльза, РКРс</v>
      </c>
    </row>
    <row r="463" spans="1:3" ht="12.75">
      <c r="A463" s="105">
        <v>458</v>
      </c>
      <c r="B463" s="106" t="str">
        <f>'Дсетка7-10'!H120</f>
        <v>Сайфуллина Анна, РНУс</v>
      </c>
      <c r="C463" s="107" t="str">
        <f>'Дсетка7-10'!H133</f>
        <v>Каипова Залина, РХАс</v>
      </c>
    </row>
    <row r="464" spans="1:3" ht="12.75">
      <c r="A464" s="105">
        <v>459</v>
      </c>
      <c r="B464" s="106" t="str">
        <f>'Дсетка7-10'!C57</f>
        <v>Сакратова Камилла, УФАг</v>
      </c>
      <c r="C464" s="107" t="str">
        <f>'Дсетка7-10'!G62</f>
        <v>Рычкова Эллада, РКЛс</v>
      </c>
    </row>
    <row r="465" spans="1:3" ht="12.75">
      <c r="A465" s="105">
        <v>460</v>
      </c>
      <c r="B465" s="106" t="str">
        <f>'Дсетка5-6'!E8</f>
        <v>Сакратова Камилла, УФАг</v>
      </c>
      <c r="C465" s="107" t="str">
        <f>'Дсетка7-10'!B93</f>
        <v>Тимашева Эльнара, РЧЕс</v>
      </c>
    </row>
    <row r="466" spans="1:3" ht="12.75">
      <c r="A466" s="105">
        <v>461</v>
      </c>
      <c r="B466" s="106" t="str">
        <f>'Дсетка7-10'!H51</f>
        <v>Сакратова Камилла, УФАг</v>
      </c>
      <c r="C466" s="107" t="str">
        <f>'Дсетка7-10'!F57</f>
        <v>Якупова Эмилия, РСАс</v>
      </c>
    </row>
    <row r="467" spans="1:3" ht="12.75">
      <c r="A467" s="105">
        <v>462</v>
      </c>
      <c r="B467" s="106" t="str">
        <f>'Дсетка5-6'!E85</f>
        <v>Салимова Эльза, РКРс</v>
      </c>
      <c r="C467" s="107" t="str">
        <f>'Дсетка7-10'!B111</f>
        <v>Масалимова Алия, РЕРс</v>
      </c>
    </row>
    <row r="468" spans="1:3" ht="12.75">
      <c r="A468" s="105">
        <v>463</v>
      </c>
      <c r="B468" s="106" t="str">
        <f>'Дсетка7-10'!H26</f>
        <v>Салихова Эльнара, РАЛс</v>
      </c>
      <c r="C468" s="107" t="str">
        <f>'Дсетка7-10'!H29</f>
        <v>Мамбетова Назгуль, РХАс</v>
      </c>
    </row>
    <row r="469" spans="1:3" ht="12.75">
      <c r="A469" s="105">
        <v>464</v>
      </c>
      <c r="B469" s="106" t="str">
        <f>'Дсетка1-4'!D113</f>
        <v>Салихова Эльнара, РАЛс</v>
      </c>
      <c r="C469" s="107" t="str">
        <f>'Дсетка5-6'!C84</f>
        <v>Масалимова Алия, РЕРс</v>
      </c>
    </row>
    <row r="470" spans="1:3" ht="12.75">
      <c r="A470" s="105">
        <v>465</v>
      </c>
      <c r="B470" s="106" t="str">
        <f>'Дсетка7-10'!G28</f>
        <v>Салихова Эльнара, РАЛс</v>
      </c>
      <c r="C470" s="107" t="str">
        <f>'Дсетка7-10'!I20</f>
        <v>Нургалеева Карина, ОКТг</v>
      </c>
    </row>
    <row r="471" spans="1:3" ht="12.75">
      <c r="A471" s="105">
        <v>466</v>
      </c>
      <c r="B471" s="106" t="str">
        <f>'Дсетка1-4'!E109</f>
        <v>Салихова Эльнара, РАЛс</v>
      </c>
      <c r="C471" s="107" t="str">
        <f>'Дсетка5-6'!E52</f>
        <v>Фазлыева Алина, РМ1с</v>
      </c>
    </row>
    <row r="472" spans="1:3" ht="12.75">
      <c r="A472" s="105">
        <v>467</v>
      </c>
      <c r="B472" s="106" t="str">
        <f>'Дсетка5-6'!G95</f>
        <v>Сапараева Элина, РБУс</v>
      </c>
      <c r="C472" s="107" t="str">
        <f>'Дсетка7-10'!B50</f>
        <v>Набиуллина Динара, РБУс</v>
      </c>
    </row>
    <row r="473" spans="1:3" ht="12.75">
      <c r="A473" s="105">
        <v>468</v>
      </c>
      <c r="B473" s="106" t="str">
        <f>'Дсетка5-6'!F100</f>
        <v>Сапараева Элина, РБУс</v>
      </c>
      <c r="C473" s="107" t="str">
        <f>'Дсетка7-10'!B78</f>
        <v>Пожидаева Ульяна, РККс</v>
      </c>
    </row>
    <row r="474" spans="1:3" ht="12.75">
      <c r="A474" s="105">
        <v>469</v>
      </c>
      <c r="B474" s="106" t="str">
        <f>'Дсетка7-10'!C33</f>
        <v>Сапараева Элина, РБУс</v>
      </c>
      <c r="C474" s="107" t="str">
        <f>'Дсетка7-10'!F27</f>
        <v>Салихова Эльнара, РАЛс</v>
      </c>
    </row>
    <row r="475" spans="1:3" ht="12.75">
      <c r="A475" s="105">
        <v>470</v>
      </c>
      <c r="B475" s="106" t="str">
        <f>'Дсетка5-6'!E101</f>
        <v>Сапараева Элина, РБУс</v>
      </c>
      <c r="C475" s="107" t="str">
        <f>'Дсетка7-10'!B115</f>
        <v>Суроваткина Вероника, РСАс</v>
      </c>
    </row>
    <row r="476" spans="1:3" ht="12.75">
      <c r="A476" s="105">
        <v>471</v>
      </c>
      <c r="B476" s="106" t="str">
        <f>'Дсетка7-10'!C106</f>
        <v>Строкина Милана, РАЛс</v>
      </c>
      <c r="C476" s="107" t="str">
        <f>'Дсетка7-10'!G113</f>
        <v>Масалимова Алина, РЕРс</v>
      </c>
    </row>
    <row r="477" spans="1:3" ht="12.75">
      <c r="A477" s="105">
        <v>472</v>
      </c>
      <c r="B477" s="106" t="str">
        <f>'Дсетка7-10'!G95</f>
        <v>Строкина Милана, РАЛс</v>
      </c>
      <c r="C477" s="107" t="str">
        <f>'Дсетка7-10'!G97</f>
        <v>Тимофеева Виктория, РКЛс</v>
      </c>
    </row>
    <row r="478" spans="1:3" ht="12.75">
      <c r="A478" s="105">
        <v>473</v>
      </c>
      <c r="B478" s="106" t="str">
        <f>'Дсетка7-10'!C114</f>
        <v>Суроваткина Вероника, РСАс</v>
      </c>
      <c r="C478" s="107" t="str">
        <f>'Дсетка7-10'!G117</f>
        <v>Губайдуллина Регина, РБВс</v>
      </c>
    </row>
    <row r="479" spans="1:3" ht="12.75">
      <c r="A479" s="105">
        <v>474</v>
      </c>
      <c r="B479" s="106" t="str">
        <f>'Дсетка7-10'!J102</f>
        <v>Суроваткина Вероника, РСАс</v>
      </c>
      <c r="C479" s="107" t="str">
        <f>'Дсетка7-10'!J105</f>
        <v>Нурыева Алина, РМЕс</v>
      </c>
    </row>
    <row r="480" spans="1:3" ht="12.75">
      <c r="A480" s="105">
        <v>475</v>
      </c>
      <c r="B480" s="106" t="str">
        <f>'Дсетка7-10'!I104</f>
        <v>Суроваткина Вероника, РСАс</v>
      </c>
      <c r="C480" s="107" t="str">
        <f>'Дсетка7-10'!F96</f>
        <v>Тимофеева Виктория, РКЛс</v>
      </c>
    </row>
    <row r="481" spans="1:3" ht="12.75">
      <c r="A481" s="105">
        <v>476</v>
      </c>
      <c r="B481" s="106" t="str">
        <f>'Дсетка7-10'!C94</f>
        <v>Тимашева Эльнара, РЧЕс</v>
      </c>
      <c r="C481" s="107" t="str">
        <f>'Дсетка7-10'!G107</f>
        <v>Гафурова Зинфира, РКРс</v>
      </c>
    </row>
    <row r="482" spans="1:3" ht="12.75">
      <c r="A482" s="105">
        <v>477</v>
      </c>
      <c r="B482" s="106" t="str">
        <f>'Дсетка1-4'!C259</f>
        <v>Тимашева Эльнара, РЧЕс</v>
      </c>
      <c r="C482" s="107" t="str">
        <f>'Дсетка5-6'!B133</f>
        <v>Каипова Залина, РХАс</v>
      </c>
    </row>
    <row r="483" spans="1:3" ht="12.75">
      <c r="A483" s="105">
        <v>478</v>
      </c>
      <c r="B483" s="106" t="str">
        <f>'Дсетка5-6'!D6</f>
        <v>Тимашева Эльнара, РЧЕс</v>
      </c>
      <c r="C483" s="107" t="str">
        <f>'Дсетка7-10'!B125</f>
        <v>Кунсувакова Диана, РХАс</v>
      </c>
    </row>
    <row r="484" spans="1:3" ht="12.75">
      <c r="A484" s="105">
        <v>479</v>
      </c>
      <c r="B484" s="106" t="str">
        <f>'Дсетка7-10'!D96</f>
        <v>Тимашева Эльнара, РЧЕс</v>
      </c>
      <c r="C484" s="107" t="str">
        <f>'Дсетка7-10'!H99</f>
        <v>Нурыева Алина, РМЕс</v>
      </c>
    </row>
    <row r="485" spans="1:3" ht="12.75">
      <c r="A485" s="105">
        <v>480</v>
      </c>
      <c r="B485" s="106" t="str">
        <f>'Дсетка7-10'!J95</f>
        <v>Тимашева Эльнара, РЧЕс</v>
      </c>
      <c r="C485" s="107" t="str">
        <f>'Дсетка7-10'!J97</f>
        <v>Рахимова Наргиза, РМЕс</v>
      </c>
    </row>
    <row r="486" spans="1:3" ht="12.75">
      <c r="A486" s="105">
        <v>481</v>
      </c>
      <c r="B486" s="106" t="str">
        <f>'Дсетка7-10'!C122</f>
        <v>Тимофеева Виктория, РКЛс</v>
      </c>
      <c r="C486" s="107" t="str">
        <f>'Дсетка7-10'!G121</f>
        <v>Каипова Залина, РХАс</v>
      </c>
    </row>
    <row r="487" spans="1:3" ht="12.75">
      <c r="A487" s="105">
        <v>482</v>
      </c>
      <c r="B487" s="106" t="str">
        <f>'Дсетка5-6'!G58</f>
        <v>Фазлыева Алина, РМ1с</v>
      </c>
      <c r="C487" s="107" t="str">
        <f>'Дсетка7-10'!B46</f>
        <v>Абдуллина Яна, РМ2с</v>
      </c>
    </row>
    <row r="488" spans="1:3" ht="12.75">
      <c r="A488" s="105">
        <v>483</v>
      </c>
      <c r="B488" s="106" t="str">
        <f>'Дсетка5-6'!H62</f>
        <v>Фазлыева Алина, РМ1с</v>
      </c>
      <c r="C488" s="107" t="str">
        <f>'Дсетка7-10'!B30</f>
        <v>Андрюшкина Рада, РМ1с</v>
      </c>
    </row>
    <row r="489" spans="1:3" ht="12.75">
      <c r="A489" s="105">
        <v>484</v>
      </c>
      <c r="B489" s="106" t="str">
        <f>'Дсетка5-6'!F55</f>
        <v>Фазлыева Алина, РМ1с</v>
      </c>
      <c r="C489" s="107" t="str">
        <f>'Дсетка7-10'!B68</f>
        <v>Дербенева Александра, РКРс</v>
      </c>
    </row>
    <row r="490" spans="1:3" ht="12.75">
      <c r="A490" s="105">
        <v>485</v>
      </c>
      <c r="B490" s="106" t="str">
        <f>'Дсетка7-10'!G19</f>
        <v>Фазлыева Алина, РМ1с</v>
      </c>
      <c r="C490" s="107" t="str">
        <f>'Дсетка7-10'!G21</f>
        <v>Иванко Анна, РККс</v>
      </c>
    </row>
    <row r="491" spans="1:3" ht="12.75">
      <c r="A491" s="105">
        <v>486</v>
      </c>
      <c r="B491" s="106" t="str">
        <f>'Дсетка1-4'!D105</f>
        <v>Фазлыева Алина, РМ1с</v>
      </c>
      <c r="C491" s="107" t="str">
        <f>'Дсетка5-6'!C88</f>
        <v>Салимова Эльза, РКРс</v>
      </c>
    </row>
    <row r="492" spans="1:3" ht="12.75">
      <c r="A492" s="105">
        <v>487</v>
      </c>
      <c r="B492" s="106" t="str">
        <f>'Дсетка5-6'!E93</f>
        <v>Фарвазева Замира, НЕФг</v>
      </c>
      <c r="C492" s="107" t="str">
        <f>'Дсетка7-10'!B113</f>
        <v>Губайдуллина Регина, РБВс</v>
      </c>
    </row>
    <row r="493" spans="1:3" ht="12.75">
      <c r="A493" s="105">
        <v>488</v>
      </c>
      <c r="B493" s="106" t="str">
        <f>'Дсетка7-10'!E79</f>
        <v>Фарвазева Замира, НЕФг</v>
      </c>
      <c r="C493" s="107" t="str">
        <f>'Дсетка7-10'!H47</f>
        <v>Зарипова Рената, РЕРс</v>
      </c>
    </row>
    <row r="494" spans="1:3" ht="12.75">
      <c r="A494" s="105">
        <v>489</v>
      </c>
      <c r="B494" s="106" t="str">
        <f>'Дсетка7-10'!D75</f>
        <v>Фарвазева Замира, НЕФг</v>
      </c>
      <c r="C494" s="107" t="str">
        <f>'Дсетка7-10'!G54</f>
        <v>Миндибаева Диана, РБТс</v>
      </c>
    </row>
    <row r="495" spans="1:3" ht="12.75">
      <c r="A495" s="105">
        <v>490</v>
      </c>
      <c r="B495" s="106" t="str">
        <f>'Дсетка7-10'!E70</f>
        <v>Фарвазева Замира, НЕФг</v>
      </c>
      <c r="C495" s="107" t="str">
        <f>'Дсетка7-10'!E73</f>
        <v>Михалева Алена, РНУс</v>
      </c>
    </row>
    <row r="496" spans="1:3" ht="12.75">
      <c r="A496" s="105">
        <v>491</v>
      </c>
      <c r="B496" s="106" t="str">
        <f>'Дсетка7-10'!C77</f>
        <v>Фарвазева Замира, НЕФг</v>
      </c>
      <c r="C496" s="107" t="str">
        <f>'Дсетка7-10'!G72</f>
        <v>Пожидаева Ульяна, РККс</v>
      </c>
    </row>
    <row r="497" spans="1:3" ht="12.75">
      <c r="A497" s="105">
        <v>492</v>
      </c>
      <c r="B497" s="106" t="str">
        <f>'Дсетка5-6'!F108</f>
        <v>Фатхлисламова Вероника, РКИс</v>
      </c>
      <c r="C497" s="107" t="str">
        <f>'Дсетка7-10'!B80</f>
        <v>Гайнанова Гульдар, РКИс</v>
      </c>
    </row>
    <row r="498" spans="1:3" ht="12.75">
      <c r="A498" s="105">
        <v>493</v>
      </c>
      <c r="B498" s="106" t="str">
        <f>'Дсетка5-6'!G111</f>
        <v>Фатхлисламова Вероника, РКИс</v>
      </c>
      <c r="C498" s="107" t="str">
        <f>'Дсетка7-10'!B52</f>
        <v>Гареева Диана, РБВс</v>
      </c>
    </row>
    <row r="499" spans="1:3" ht="12.75">
      <c r="A499" s="105">
        <v>494</v>
      </c>
      <c r="B499" s="106" t="str">
        <f>'Дсетка1-4'!D213</f>
        <v>Фатхлисламова Вероника, РКИс</v>
      </c>
      <c r="C499" s="107" t="str">
        <f>'Дсетка5-6'!C31</f>
        <v>Михалева Светлана, РНУс</v>
      </c>
    </row>
    <row r="500" spans="1:3" ht="12.75">
      <c r="A500" s="105">
        <v>495</v>
      </c>
      <c r="B500" s="106" t="str">
        <f>'Дсетка7-10'!C37</f>
        <v>Фатхлисламова Вероника, РКИс</v>
      </c>
      <c r="C500" s="107" t="str">
        <f>'Дсетка7-10'!F29</f>
        <v>Нургалеева Карина, ОКТг</v>
      </c>
    </row>
    <row r="501" spans="1:3" ht="12.75">
      <c r="A501" s="105">
        <v>496</v>
      </c>
      <c r="B501" s="106" t="str">
        <f>'Дсетка7-10'!D35</f>
        <v>Фатхлисламова Вероника, РКИс</v>
      </c>
      <c r="C501" s="107" t="str">
        <f>'Дсетка7-10'!I14</f>
        <v>Сапараева Элина, РБУс</v>
      </c>
    </row>
    <row r="502" spans="1:3" ht="12.75">
      <c r="A502" s="105">
        <v>497</v>
      </c>
      <c r="B502" s="106" t="str">
        <f>'Дсетка1-4'!C9</f>
        <v>Хатипова Екатерина, РТАс</v>
      </c>
      <c r="C502" s="107" t="str">
        <f>'Дсетка5-6'!B6</f>
        <v>Кунсувакова Диана, РХАс</v>
      </c>
    </row>
    <row r="503" spans="1:3" ht="12.75">
      <c r="A503" s="105">
        <v>498</v>
      </c>
      <c r="B503" s="106" t="str">
        <f>'Дсетка7-10'!F153</f>
        <v>Хатипова Екатерина, РТАс</v>
      </c>
      <c r="C503" s="107" t="str">
        <f>'Дсетка7-10'!F159</f>
        <v>Кунсувакова Диана, РХАс</v>
      </c>
    </row>
    <row r="504" spans="1:3" ht="12.75">
      <c r="A504" s="105">
        <v>499</v>
      </c>
      <c r="B504" s="106" t="str">
        <f>'Дсетка5-6'!E48</f>
        <v>Шакурова Ралина, РБТс</v>
      </c>
      <c r="C504" s="107" t="str">
        <f>'Дсетка7-10'!B103</f>
        <v>Абдрахманова Гульминаз, РМЕс</v>
      </c>
    </row>
    <row r="505" spans="1:3" ht="12.75">
      <c r="A505" s="105">
        <v>500</v>
      </c>
      <c r="B505" s="106" t="str">
        <f>'Дсетка7-10'!H81</f>
        <v>Шакурова Ралина, РБТс</v>
      </c>
      <c r="C505" s="107" t="str">
        <f>'Дсетка7-10'!I77</f>
        <v>Рычкова Эллада, РКЛс</v>
      </c>
    </row>
    <row r="506" spans="1:3" ht="12.75">
      <c r="A506" s="105">
        <v>501</v>
      </c>
      <c r="B506" s="106" t="str">
        <f>'Дсетка7-10'!I41</f>
        <v>Юсупова Карина, РБТс</v>
      </c>
      <c r="C506" s="107" t="str">
        <f>'Дсетка7-10'!I43</f>
        <v>Ануфриева Полина, ОКТг</v>
      </c>
    </row>
    <row r="507" spans="1:3" ht="12.75">
      <c r="A507" s="105">
        <v>502</v>
      </c>
      <c r="B507" s="106" t="str">
        <f>'Дсетка1-4'!D89</f>
        <v>Юсупова Карина, РБТс</v>
      </c>
      <c r="C507" s="107" t="str">
        <f>'Дсетка5-6'!C96</f>
        <v>Губайдуллина Регина, РБВс</v>
      </c>
    </row>
    <row r="508" spans="1:3" ht="12.75">
      <c r="A508" s="105">
        <v>503</v>
      </c>
      <c r="B508" s="106" t="str">
        <f>'Дсетка5-6'!F47</f>
        <v>Юсупова Карина, РБТс</v>
      </c>
      <c r="C508" s="107" t="str">
        <f>'Дсетка7-10'!B66</f>
        <v>Шакурова Ралина, РБТс</v>
      </c>
    </row>
    <row r="509" spans="1:3" ht="12.75">
      <c r="A509" s="105">
        <v>504</v>
      </c>
      <c r="B509" s="106" t="str">
        <f>'Дсетка1-4'!G233</f>
        <v>Якупова Дина, РБУс</v>
      </c>
      <c r="C509" s="107" t="str">
        <f>'Дсетка5-6'!I107</f>
        <v>Ибатова Анита, РМ2с</v>
      </c>
    </row>
    <row r="510" spans="1:3" ht="12.75">
      <c r="A510" s="105">
        <v>505</v>
      </c>
      <c r="B510" s="106" t="str">
        <f>'Дсетка1-4'!F249</f>
        <v>Якупова Дина, РБУс</v>
      </c>
      <c r="C510" s="107" t="str">
        <f>'Дсетка5-6'!G18</f>
        <v>Иванова Ульяна, РБКс</v>
      </c>
    </row>
    <row r="511" spans="1:3" ht="12.75">
      <c r="A511" s="105">
        <v>506</v>
      </c>
      <c r="B511" s="106" t="str">
        <f>'Дсетка1-4'!E257</f>
        <v>Якупова Дина, РБУс</v>
      </c>
      <c r="C511" s="107" t="str">
        <f>'Дсетка5-6'!E129</f>
        <v>Каримова Амалия, ОКТг</v>
      </c>
    </row>
    <row r="512" spans="1:3" ht="12.75">
      <c r="A512" s="105">
        <v>507</v>
      </c>
      <c r="B512" s="106" t="str">
        <f>'Дсетка1-4'!I190</f>
        <v>Якупова Дина, РБУс</v>
      </c>
      <c r="C512" s="107" t="str">
        <f>'Дсетка5-6'!K58</f>
        <v>Новичкова Александра, РБЩг</v>
      </c>
    </row>
    <row r="513" spans="1:3" ht="12.75">
      <c r="A513" s="105">
        <v>508</v>
      </c>
      <c r="B513" s="106" t="str">
        <f>'Дсетка1-4'!D261</f>
        <v>Якупова Дина, РБУс</v>
      </c>
      <c r="C513" s="107" t="str">
        <f>'Дсетка5-6'!C7</f>
        <v>Тимашева Эльнара, РЧЕс</v>
      </c>
    </row>
    <row r="514" spans="1:3" ht="12.75">
      <c r="A514" s="105">
        <v>509</v>
      </c>
      <c r="B514" s="106" t="str">
        <f>'Дсетка5-6'!E40</f>
        <v>Якупова Эмилия, РСАс</v>
      </c>
      <c r="C514" s="107" t="str">
        <f>'Дсетка7-10'!B101</f>
        <v>Мусина Азалия, РЧЕс</v>
      </c>
    </row>
    <row r="515" spans="1:3" ht="12.75">
      <c r="A515" s="105">
        <v>510</v>
      </c>
      <c r="B515" s="106" t="str">
        <f>'Дсетка7-10'!C65</f>
        <v>Якупова Эмилия, РСАс</v>
      </c>
      <c r="C515" s="107" t="str">
        <f>'Дсетка7-10'!G66</f>
        <v>Шакурова Ралина, РБТс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M278"/>
  <sheetViews>
    <sheetView view="pageBreakPreview" zoomScaleSheetLayoutView="100" workbookViewId="0" topLeftCell="A1">
      <selection activeCell="A1" sqref="A1:J1"/>
    </sheetView>
  </sheetViews>
  <sheetFormatPr defaultColWidth="9.140625" defaultRowHeight="6" customHeight="1"/>
  <cols>
    <col min="1" max="1" width="6.00390625" style="13" customWidth="1"/>
    <col min="2" max="2" width="18.8515625" style="13" customWidth="1"/>
    <col min="3" max="6" width="16.7109375" style="13" customWidth="1"/>
    <col min="7" max="9" width="6.7109375" style="13" customWidth="1"/>
    <col min="10" max="10" width="5.7109375" style="12" customWidth="1"/>
    <col min="11" max="11" width="1.7109375" style="12" customWidth="1"/>
    <col min="12" max="39" width="9.140625" style="12" customWidth="1"/>
    <col min="40" max="16384" width="9.140625" style="13" customWidth="1"/>
  </cols>
  <sheetData>
    <row r="1" spans="1:13" ht="13.5" customHeight="1">
      <c r="A1" s="120" t="str">
        <f>Мсписки!A1</f>
        <v>XXIII СПАРТАКИАДА ШКОЛЬНИКОВ РЕСПУБЛИКИ БАШКОРТОСТАН</v>
      </c>
      <c r="B1" s="120"/>
      <c r="C1" s="120"/>
      <c r="D1" s="120"/>
      <c r="E1" s="120"/>
      <c r="F1" s="120"/>
      <c r="G1" s="120"/>
      <c r="H1" s="120"/>
      <c r="I1" s="120"/>
      <c r="J1" s="120"/>
      <c r="M1" s="2" t="s">
        <v>68</v>
      </c>
    </row>
    <row r="2" spans="1:13" ht="13.5" customHeight="1">
      <c r="A2" s="121" t="str">
        <f>Мсписки!A2</f>
        <v>Мужской разряд</v>
      </c>
      <c r="B2" s="121"/>
      <c r="C2" s="121"/>
      <c r="D2" s="121"/>
      <c r="E2" s="121"/>
      <c r="F2" s="121"/>
      <c r="G2" s="121"/>
      <c r="H2" s="121"/>
      <c r="I2" s="121"/>
      <c r="J2" s="121"/>
      <c r="M2" s="3" t="s">
        <v>69</v>
      </c>
    </row>
    <row r="3" spans="1:10" ht="13.5" customHeight="1">
      <c r="A3" s="122" t="str">
        <f>Мсписки!A3</f>
        <v>с.Мишкино. 28 мая 2021 г.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39" ht="14.25" customHeight="1">
      <c r="A4" s="14">
        <v>1</v>
      </c>
      <c r="B4" s="15" t="str">
        <f>Мсписки!A7</f>
        <v>Хуснутдинов Радмир, УФАг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39" ht="14.25" customHeight="1">
      <c r="B5" s="17">
        <v>1</v>
      </c>
      <c r="C5" s="18" t="s">
        <v>212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4.25" customHeight="1">
      <c r="A6" s="14">
        <v>128</v>
      </c>
      <c r="B6" s="19" t="str">
        <f>Мсписки!A134</f>
        <v>_</v>
      </c>
      <c r="C6" s="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3:39" ht="14.25" customHeight="1">
      <c r="C7" s="17">
        <v>65</v>
      </c>
      <c r="D7" s="18" t="s">
        <v>212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4.25" customHeight="1">
      <c r="A8" s="14">
        <v>65</v>
      </c>
      <c r="B8" s="15" t="str">
        <f>Мсписки!A71</f>
        <v>Анваров Фаил, РЧЕс</v>
      </c>
      <c r="C8" s="20"/>
      <c r="D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2:39" ht="14.25" customHeight="1">
      <c r="B9" s="17">
        <v>2</v>
      </c>
      <c r="C9" s="21" t="s">
        <v>267</v>
      </c>
      <c r="D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4.25" customHeight="1">
      <c r="A10" s="14">
        <v>64</v>
      </c>
      <c r="B10" s="19" t="str">
        <f>Мсписки!A70</f>
        <v>Шаймиев Максим, РТАс</v>
      </c>
      <c r="D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4:39" ht="14.25" customHeight="1">
      <c r="D11" s="17">
        <v>97</v>
      </c>
      <c r="E11" s="18" t="s">
        <v>212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4.25" customHeight="1">
      <c r="A12" s="14">
        <v>33</v>
      </c>
      <c r="B12" s="15" t="str">
        <f>Мсписки!A39</f>
        <v>Мугинов Максим, РКИс</v>
      </c>
      <c r="D12" s="20"/>
      <c r="E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2:39" ht="14.25" customHeight="1">
      <c r="B13" s="17">
        <v>3</v>
      </c>
      <c r="C13" s="18" t="s">
        <v>244</v>
      </c>
      <c r="D13" s="20"/>
      <c r="E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4.25" customHeight="1">
      <c r="A14" s="14">
        <f>129-33</f>
        <v>96</v>
      </c>
      <c r="B14" s="19" t="str">
        <f>Мсписки!A102</f>
        <v>_</v>
      </c>
      <c r="C14" s="20"/>
      <c r="D14" s="20"/>
      <c r="E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3:39" ht="14.25" customHeight="1">
      <c r="C15" s="17">
        <v>66</v>
      </c>
      <c r="D15" s="21" t="s">
        <v>244</v>
      </c>
      <c r="E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4.25" customHeight="1">
      <c r="A16" s="14">
        <v>97</v>
      </c>
      <c r="B16" s="15" t="str">
        <f>Мсписки!A103</f>
        <v>_</v>
      </c>
      <c r="C16" s="20"/>
      <c r="E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2:39" ht="14.25" customHeight="1">
      <c r="B17" s="17">
        <v>4</v>
      </c>
      <c r="C17" s="21" t="s">
        <v>242</v>
      </c>
      <c r="E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4.25" customHeight="1">
      <c r="A18" s="14">
        <v>32</v>
      </c>
      <c r="B18" s="19" t="str">
        <f>Мсписки!A38</f>
        <v>Гатиятов Азамат, РБТс</v>
      </c>
      <c r="E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5:39" ht="14.25" customHeight="1">
      <c r="E19" s="17">
        <v>113</v>
      </c>
      <c r="F19" s="18" t="s">
        <v>212</v>
      </c>
      <c r="G19" s="22"/>
      <c r="H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4.25" customHeight="1">
      <c r="A20" s="14">
        <v>17</v>
      </c>
      <c r="B20" s="15" t="str">
        <f>Мсписки!A23</f>
        <v>Дерюгин Родион, ОКТг</v>
      </c>
      <c r="E20" s="20"/>
      <c r="F20" s="20"/>
      <c r="G20" s="22"/>
      <c r="H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2:39" ht="14.25" customHeight="1">
      <c r="B21" s="17">
        <v>5</v>
      </c>
      <c r="C21" s="18" t="s">
        <v>228</v>
      </c>
      <c r="E21" s="20"/>
      <c r="F21" s="20"/>
      <c r="G21" s="22"/>
      <c r="H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4.25" customHeight="1">
      <c r="A22" s="14">
        <v>112</v>
      </c>
      <c r="B22" s="19" t="str">
        <f>Мсписки!A118</f>
        <v>_</v>
      </c>
      <c r="C22" s="20"/>
      <c r="E22" s="20"/>
      <c r="F22" s="20"/>
      <c r="G22" s="22"/>
      <c r="H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3:39" ht="14.25" customHeight="1">
      <c r="C23" s="17">
        <v>67</v>
      </c>
      <c r="D23" s="18" t="s">
        <v>228</v>
      </c>
      <c r="E23" s="20"/>
      <c r="F23" s="20"/>
      <c r="G23" s="22"/>
      <c r="H23" s="2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4.25" customHeight="1">
      <c r="A24" s="14">
        <f>129-48</f>
        <v>81</v>
      </c>
      <c r="B24" s="15" t="str">
        <f>Мсписки!A87</f>
        <v>_</v>
      </c>
      <c r="C24" s="20"/>
      <c r="D24" s="20"/>
      <c r="E24" s="20"/>
      <c r="F24" s="20"/>
      <c r="G24" s="22"/>
      <c r="H24" s="2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2:39" ht="14.25" customHeight="1">
      <c r="B25" s="17">
        <v>6</v>
      </c>
      <c r="C25" s="21" t="s">
        <v>249</v>
      </c>
      <c r="D25" s="20"/>
      <c r="E25" s="20"/>
      <c r="F25" s="20"/>
      <c r="G25" s="22"/>
      <c r="H25" s="2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4.25" customHeight="1">
      <c r="A26" s="14">
        <v>48</v>
      </c>
      <c r="B26" s="19" t="str">
        <f>Мсписки!A54</f>
        <v>Филенков Иван, РКЛс</v>
      </c>
      <c r="D26" s="20"/>
      <c r="E26" s="20"/>
      <c r="F26" s="20"/>
      <c r="G26" s="22"/>
      <c r="H26" s="2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4:39" ht="14.25" customHeight="1">
      <c r="D27" s="17">
        <v>98</v>
      </c>
      <c r="E27" s="21" t="s">
        <v>228</v>
      </c>
      <c r="F27" s="20"/>
      <c r="G27" s="22"/>
      <c r="H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4.25" customHeight="1">
      <c r="A28" s="14">
        <v>49</v>
      </c>
      <c r="B28" s="15" t="str">
        <f>Мсписки!A55</f>
        <v>Филенков Михаил, РКЛс</v>
      </c>
      <c r="D28" s="20"/>
      <c r="F28" s="20"/>
      <c r="G28" s="22"/>
      <c r="H28" s="2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2:39" ht="14.25" customHeight="1">
      <c r="B29" s="17">
        <v>7</v>
      </c>
      <c r="C29" s="18" t="s">
        <v>250</v>
      </c>
      <c r="D29" s="20"/>
      <c r="F29" s="20"/>
      <c r="G29" s="22"/>
      <c r="H29" s="2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4.25" customHeight="1">
      <c r="A30" s="14">
        <v>80</v>
      </c>
      <c r="B30" s="19" t="str">
        <f>Мсписки!A86</f>
        <v>_</v>
      </c>
      <c r="C30" s="20"/>
      <c r="D30" s="20"/>
      <c r="F30" s="20"/>
      <c r="G30" s="22"/>
      <c r="H30" s="2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3:39" ht="14.25" customHeight="1">
      <c r="C31" s="17">
        <v>68</v>
      </c>
      <c r="D31" s="21" t="s">
        <v>227</v>
      </c>
      <c r="F31" s="20"/>
      <c r="G31" s="22"/>
      <c r="H31" s="2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4.25" customHeight="1">
      <c r="A32" s="14">
        <v>113</v>
      </c>
      <c r="B32" s="15" t="str">
        <f>Мсписки!A119</f>
        <v>_</v>
      </c>
      <c r="C32" s="20"/>
      <c r="F32" s="20"/>
      <c r="G32" s="22"/>
      <c r="H32" s="2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2:39" ht="14.25" customHeight="1">
      <c r="B33" s="17">
        <v>8</v>
      </c>
      <c r="C33" s="21" t="s">
        <v>227</v>
      </c>
      <c r="F33" s="20"/>
      <c r="G33" s="22"/>
      <c r="H33" s="2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4.25" customHeight="1">
      <c r="A34" s="14">
        <v>16</v>
      </c>
      <c r="B34" s="19" t="str">
        <f>Мсписки!A22</f>
        <v>Ильин Валерий, РМШс</v>
      </c>
      <c r="F34" s="20"/>
      <c r="G34" s="22"/>
      <c r="H34" s="2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6:39" ht="14.25" customHeight="1">
      <c r="F35" s="17">
        <v>121</v>
      </c>
      <c r="G35" s="23" t="s">
        <v>212</v>
      </c>
      <c r="H35" s="24"/>
      <c r="I35" s="2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4.25" customHeight="1">
      <c r="A36" s="14">
        <v>9</v>
      </c>
      <c r="B36" s="15" t="str">
        <f>Мсписки!A15</f>
        <v>Шамратов Олег, РМШс</v>
      </c>
      <c r="F36" s="20"/>
      <c r="G36" s="22"/>
      <c r="H36" s="22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2:39" ht="14.25" customHeight="1">
      <c r="B37" s="17">
        <v>9</v>
      </c>
      <c r="C37" s="18" t="s">
        <v>220</v>
      </c>
      <c r="F37" s="20"/>
      <c r="G37" s="22"/>
      <c r="H37" s="22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4.25" customHeight="1">
      <c r="A38" s="14">
        <v>120</v>
      </c>
      <c r="B38" s="19" t="str">
        <f>Мсписки!A126</f>
        <v>_</v>
      </c>
      <c r="C38" s="20"/>
      <c r="F38" s="20"/>
      <c r="G38" s="22"/>
      <c r="H38" s="22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3:39" ht="14.25" customHeight="1">
      <c r="C39" s="17">
        <v>69</v>
      </c>
      <c r="D39" s="18" t="s">
        <v>220</v>
      </c>
      <c r="F39" s="20"/>
      <c r="G39" s="22"/>
      <c r="H39" s="22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4.25" customHeight="1">
      <c r="A40" s="14">
        <f>129-56</f>
        <v>73</v>
      </c>
      <c r="B40" s="15" t="str">
        <f>Мсписки!A79</f>
        <v>_</v>
      </c>
      <c r="C40" s="20"/>
      <c r="D40" s="20"/>
      <c r="F40" s="20"/>
      <c r="G40" s="22"/>
      <c r="H40" s="22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2:39" ht="14.25" customHeight="1">
      <c r="B41" s="17">
        <v>10</v>
      </c>
      <c r="C41" s="21" t="s">
        <v>271</v>
      </c>
      <c r="D41" s="20"/>
      <c r="F41" s="20"/>
      <c r="G41" s="22"/>
      <c r="H41" s="22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4.25" customHeight="1">
      <c r="A42" s="14">
        <v>56</v>
      </c>
      <c r="B42" s="19" t="str">
        <f>Мсписки!A62</f>
        <v>Гарипов Алтынсура, РМЕс</v>
      </c>
      <c r="D42" s="20"/>
      <c r="F42" s="20"/>
      <c r="G42" s="22"/>
      <c r="H42" s="22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4:39" ht="14.25" customHeight="1">
      <c r="D43" s="17">
        <v>99</v>
      </c>
      <c r="E43" s="18" t="s">
        <v>220</v>
      </c>
      <c r="F43" s="20"/>
      <c r="G43" s="22"/>
      <c r="H43" s="22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4.25" customHeight="1">
      <c r="A44" s="14">
        <v>41</v>
      </c>
      <c r="B44" s="15" t="str">
        <f>Мсписки!A47</f>
        <v>Каримов Ильнар, РБВс</v>
      </c>
      <c r="D44" s="20"/>
      <c r="E44" s="20"/>
      <c r="F44" s="20"/>
      <c r="G44" s="22"/>
      <c r="H44" s="22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2:39" ht="14.25" customHeight="1">
      <c r="B45" s="17">
        <v>11</v>
      </c>
      <c r="C45" s="18" t="s">
        <v>272</v>
      </c>
      <c r="D45" s="20"/>
      <c r="E45" s="20"/>
      <c r="F45" s="20"/>
      <c r="G45" s="22"/>
      <c r="H45" s="22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4.25" customHeight="1">
      <c r="A46" s="14">
        <f>129-41</f>
        <v>88</v>
      </c>
      <c r="B46" s="19" t="str">
        <f>Мсписки!A94</f>
        <v>_</v>
      </c>
      <c r="C46" s="20"/>
      <c r="D46" s="20"/>
      <c r="E46" s="20"/>
      <c r="F46" s="20"/>
      <c r="G46" s="22"/>
      <c r="H46" s="22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3:39" ht="14.25" customHeight="1">
      <c r="C47" s="17">
        <v>70</v>
      </c>
      <c r="D47" s="21" t="s">
        <v>235</v>
      </c>
      <c r="E47" s="20"/>
      <c r="F47" s="20"/>
      <c r="G47" s="22"/>
      <c r="H47" s="22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4.25" customHeight="1">
      <c r="A48" s="14">
        <v>105</v>
      </c>
      <c r="B48" s="15" t="str">
        <f>Мсписки!A111</f>
        <v>_</v>
      </c>
      <c r="C48" s="20"/>
      <c r="E48" s="20"/>
      <c r="F48" s="20"/>
      <c r="G48" s="22"/>
      <c r="H48" s="22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2:39" ht="14.25" customHeight="1">
      <c r="B49" s="17">
        <v>12</v>
      </c>
      <c r="C49" s="21" t="s">
        <v>235</v>
      </c>
      <c r="E49" s="20"/>
      <c r="F49" s="20"/>
      <c r="G49" s="22"/>
      <c r="H49" s="22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4.25" customHeight="1">
      <c r="A50" s="14">
        <v>24</v>
      </c>
      <c r="B50" s="19" t="str">
        <f>Мсписки!A30</f>
        <v>Габдрафиков Тимур, РБКс</v>
      </c>
      <c r="E50" s="20"/>
      <c r="F50" s="20"/>
      <c r="G50" s="22"/>
      <c r="H50" s="22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5:39" ht="14.25" customHeight="1">
      <c r="E51" s="17">
        <v>114</v>
      </c>
      <c r="F51" s="21" t="s">
        <v>219</v>
      </c>
      <c r="G51" s="22"/>
      <c r="H51" s="22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4.25" customHeight="1">
      <c r="A52" s="14">
        <v>25</v>
      </c>
      <c r="B52" s="15" t="str">
        <f>Мсписки!A31</f>
        <v>Хакимов Арсен, РБКс</v>
      </c>
      <c r="E52" s="20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2:39" ht="14.25" customHeight="1">
      <c r="B53" s="17">
        <v>13</v>
      </c>
      <c r="C53" s="18" t="s">
        <v>241</v>
      </c>
      <c r="E53" s="20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4.25" customHeight="1">
      <c r="A54" s="14">
        <v>104</v>
      </c>
      <c r="B54" s="19" t="str">
        <f>Мсписки!A110</f>
        <v>_</v>
      </c>
      <c r="C54" s="20"/>
      <c r="E54" s="20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3:39" ht="14.25" customHeight="1">
      <c r="C55" s="17">
        <v>71</v>
      </c>
      <c r="D55" s="18" t="s">
        <v>241</v>
      </c>
      <c r="E55" s="20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4.25" customHeight="1">
      <c r="A56" s="14">
        <v>89</v>
      </c>
      <c r="B56" s="15" t="str">
        <f>Мсписки!A95</f>
        <v>_</v>
      </c>
      <c r="C56" s="20"/>
      <c r="D56" s="20"/>
      <c r="E56" s="20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2:39" ht="14.25" customHeight="1">
      <c r="B57" s="17">
        <v>14</v>
      </c>
      <c r="C57" s="21" t="s">
        <v>247</v>
      </c>
      <c r="D57" s="20"/>
      <c r="E57" s="20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4.25" customHeight="1">
      <c r="A58" s="14">
        <v>40</v>
      </c>
      <c r="B58" s="19" t="str">
        <f>Мсписки!A46</f>
        <v>Мухамадиев Айнур, РБВс</v>
      </c>
      <c r="D58" s="20"/>
      <c r="E58" s="20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4:39" ht="14.25" customHeight="1">
      <c r="D59" s="17">
        <v>100</v>
      </c>
      <c r="E59" s="21" t="s">
        <v>219</v>
      </c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4.25" customHeight="1">
      <c r="A60" s="14">
        <v>57</v>
      </c>
      <c r="B60" s="15" t="str">
        <f>Мсписки!A63</f>
        <v>Сайфутдинов Тимур, РНУс</v>
      </c>
      <c r="D60" s="20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:39" ht="14.25" customHeight="1">
      <c r="B61" s="17">
        <v>15</v>
      </c>
      <c r="C61" s="18" t="s">
        <v>281</v>
      </c>
      <c r="D61" s="20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4.25" customHeight="1">
      <c r="A62" s="14">
        <f>129-57</f>
        <v>72</v>
      </c>
      <c r="B62" s="19" t="str">
        <f>Мсписки!A78</f>
        <v>_</v>
      </c>
      <c r="C62" s="20"/>
      <c r="D62" s="20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3:39" ht="14.25" customHeight="1">
      <c r="C63" s="17">
        <v>72</v>
      </c>
      <c r="D63" s="21" t="s">
        <v>219</v>
      </c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4.25" customHeight="1">
      <c r="A64" s="14">
        <v>121</v>
      </c>
      <c r="B64" s="15" t="str">
        <f>Мсписки!A127</f>
        <v>_</v>
      </c>
      <c r="C64" s="20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2:39" ht="14.25" customHeight="1">
      <c r="B65" s="17">
        <v>16</v>
      </c>
      <c r="C65" s="21" t="s">
        <v>219</v>
      </c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4.25" customHeight="1">
      <c r="A66" s="14">
        <v>8</v>
      </c>
      <c r="B66" s="19" t="str">
        <f>Мсписки!A14</f>
        <v>Макаров Роман, РККс</v>
      </c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10" ht="13.5" customHeight="1">
      <c r="A67" s="120" t="str">
        <f>Мсписки!A1</f>
        <v>XXIII СПАРТАКИАДА ШКОЛЬНИКОВ РЕСПУБЛИКИ БАШКОРТОСТАН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3.5" customHeight="1">
      <c r="A68" s="121" t="str">
        <f>Мсписки!A2</f>
        <v>Мужской разряд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3.5" customHeight="1">
      <c r="A69" s="122" t="str">
        <f>Мсписки!A3</f>
        <v>с.Мишкино. 28 мая 2021 г.</v>
      </c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39" ht="14.25" customHeight="1">
      <c r="A70" s="14">
        <v>5</v>
      </c>
      <c r="B70" s="15" t="str">
        <f>Мсписки!A11</f>
        <v>Каипов Спартак, РХАс</v>
      </c>
      <c r="F70" s="26"/>
      <c r="G70" s="26"/>
      <c r="H70" s="26"/>
      <c r="I70" s="20"/>
      <c r="J70" s="16" t="s">
        <v>71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2:39" ht="14.25" customHeight="1">
      <c r="B71" s="17">
        <v>17</v>
      </c>
      <c r="C71" s="18" t="s">
        <v>216</v>
      </c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4.25" customHeight="1">
      <c r="A72" s="14">
        <v>124</v>
      </c>
      <c r="B72" s="19" t="str">
        <f>Мсписки!A130</f>
        <v>_</v>
      </c>
      <c r="C72" s="20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3:39" ht="14.25" customHeight="1">
      <c r="C73" s="17">
        <v>73</v>
      </c>
      <c r="D73" s="18" t="s">
        <v>216</v>
      </c>
      <c r="F73" s="27"/>
      <c r="G73" s="28"/>
      <c r="H73" s="28"/>
      <c r="I73" s="29" t="s">
        <v>212</v>
      </c>
      <c r="J73" s="30">
        <v>125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4.25" customHeight="1">
      <c r="A74" s="14">
        <v>69</v>
      </c>
      <c r="B74" s="15" t="str">
        <f>Мсписки!A75</f>
        <v>_</v>
      </c>
      <c r="C74" s="20"/>
      <c r="D74" s="20"/>
      <c r="F74" s="31"/>
      <c r="G74" s="26"/>
      <c r="H74" s="26"/>
      <c r="I74" s="17"/>
      <c r="J74" s="32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2:39" ht="14.25" customHeight="1">
      <c r="B75" s="17">
        <v>18</v>
      </c>
      <c r="C75" s="21" t="s">
        <v>265</v>
      </c>
      <c r="D75" s="20"/>
      <c r="I75" s="20"/>
      <c r="J75" s="33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4.25" customHeight="1">
      <c r="A76" s="14">
        <v>60</v>
      </c>
      <c r="B76" s="19" t="str">
        <f>Мсписки!A66</f>
        <v>Каримов Азамат, РСАс</v>
      </c>
      <c r="D76" s="20"/>
      <c r="I76" s="20"/>
      <c r="J76" s="33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4:39" ht="14.25" customHeight="1">
      <c r="D77" s="17">
        <v>101</v>
      </c>
      <c r="E77" s="18" t="s">
        <v>216</v>
      </c>
      <c r="I77" s="20"/>
      <c r="J77" s="33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14.25" customHeight="1">
      <c r="A78" s="14">
        <v>37</v>
      </c>
      <c r="B78" s="15" t="str">
        <f>Мсписки!A43</f>
        <v>Набиев Рамзан, НЕФг</v>
      </c>
      <c r="D78" s="20"/>
      <c r="E78" s="20"/>
      <c r="I78" s="20"/>
      <c r="J78" s="3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2:39" ht="14.25" customHeight="1">
      <c r="B79" s="17">
        <v>19</v>
      </c>
      <c r="C79" s="18" t="s">
        <v>273</v>
      </c>
      <c r="D79" s="20"/>
      <c r="E79" s="20"/>
      <c r="I79" s="20"/>
      <c r="J79" s="33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14.25" customHeight="1">
      <c r="A80" s="14">
        <f>129-37</f>
        <v>92</v>
      </c>
      <c r="B80" s="19" t="str">
        <f>Мсписки!A98</f>
        <v>_</v>
      </c>
      <c r="C80" s="20"/>
      <c r="D80" s="20"/>
      <c r="E80" s="20"/>
      <c r="I80" s="20"/>
      <c r="J80" s="33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3:39" ht="14.25" customHeight="1">
      <c r="C81" s="17">
        <v>74</v>
      </c>
      <c r="D81" s="21" t="s">
        <v>238</v>
      </c>
      <c r="E81" s="20"/>
      <c r="I81" s="20"/>
      <c r="J81" s="33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4.25" customHeight="1">
      <c r="A82" s="14">
        <v>101</v>
      </c>
      <c r="B82" s="15" t="str">
        <f>Мсписки!A107</f>
        <v>_</v>
      </c>
      <c r="C82" s="20"/>
      <c r="E82" s="20"/>
      <c r="I82" s="20"/>
      <c r="J82" s="33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2:39" ht="14.25" customHeight="1">
      <c r="B83" s="17">
        <v>20</v>
      </c>
      <c r="C83" s="21" t="s">
        <v>238</v>
      </c>
      <c r="E83" s="20"/>
      <c r="I83" s="20"/>
      <c r="J83" s="33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4.25" customHeight="1">
      <c r="A84" s="14">
        <v>28</v>
      </c>
      <c r="B84" s="19" t="str">
        <f>Мсписки!A34</f>
        <v>Ахметшин Ильяс, РБУс</v>
      </c>
      <c r="E84" s="20"/>
      <c r="I84" s="20"/>
      <c r="J84" s="33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5:39" ht="14.25" customHeight="1">
      <c r="E85" s="17">
        <v>115</v>
      </c>
      <c r="F85" s="18" t="s">
        <v>216</v>
      </c>
      <c r="G85" s="22"/>
      <c r="H85" s="22"/>
      <c r="I85" s="20"/>
      <c r="J85" s="33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14.25" customHeight="1">
      <c r="A86" s="14">
        <v>21</v>
      </c>
      <c r="B86" s="15" t="str">
        <f>Мсписки!A27</f>
        <v>Евсеев Иван, РАЛс</v>
      </c>
      <c r="E86" s="20"/>
      <c r="F86" s="20"/>
      <c r="G86" s="22"/>
      <c r="H86" s="22"/>
      <c r="I86" s="20"/>
      <c r="J86" s="33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2:39" ht="14.25" customHeight="1">
      <c r="B87" s="17">
        <v>21</v>
      </c>
      <c r="C87" s="18" t="s">
        <v>232</v>
      </c>
      <c r="E87" s="20"/>
      <c r="F87" s="20"/>
      <c r="G87" s="22"/>
      <c r="H87" s="22"/>
      <c r="I87" s="20"/>
      <c r="J87" s="3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14.25" customHeight="1">
      <c r="A88" s="14">
        <v>108</v>
      </c>
      <c r="B88" s="19" t="str">
        <f>Мсписки!A114</f>
        <v>_</v>
      </c>
      <c r="C88" s="20"/>
      <c r="E88" s="20"/>
      <c r="F88" s="20"/>
      <c r="G88" s="22"/>
      <c r="H88" s="22"/>
      <c r="I88" s="20"/>
      <c r="J88" s="33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3:39" ht="14.25" customHeight="1">
      <c r="C89" s="17">
        <v>75</v>
      </c>
      <c r="D89" s="18" t="s">
        <v>262</v>
      </c>
      <c r="E89" s="20"/>
      <c r="F89" s="20"/>
      <c r="G89" s="22"/>
      <c r="H89" s="22"/>
      <c r="I89" s="20"/>
      <c r="J89" s="33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14.25" customHeight="1">
      <c r="A90" s="14">
        <f>129-44</f>
        <v>85</v>
      </c>
      <c r="B90" s="15" t="str">
        <f>Мсписки!A91</f>
        <v>_</v>
      </c>
      <c r="C90" s="20"/>
      <c r="D90" s="20"/>
      <c r="E90" s="20"/>
      <c r="F90" s="20"/>
      <c r="G90" s="22"/>
      <c r="H90" s="22"/>
      <c r="I90" s="20"/>
      <c r="J90" s="33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2:39" ht="14.25" customHeight="1">
      <c r="B91" s="17">
        <v>22</v>
      </c>
      <c r="C91" s="21" t="s">
        <v>262</v>
      </c>
      <c r="D91" s="20"/>
      <c r="E91" s="20"/>
      <c r="F91" s="20"/>
      <c r="G91" s="22"/>
      <c r="H91" s="22"/>
      <c r="I91" s="20"/>
      <c r="J91" s="33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14.25" customHeight="1">
      <c r="A92" s="14">
        <v>44</v>
      </c>
      <c r="B92" s="19" t="str">
        <f>Мсписки!A50</f>
        <v>Уразгильдин Ямиль, РБМг</v>
      </c>
      <c r="D92" s="20"/>
      <c r="E92" s="20"/>
      <c r="F92" s="20"/>
      <c r="G92" s="22"/>
      <c r="H92" s="22"/>
      <c r="I92" s="20"/>
      <c r="J92" s="3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4:39" ht="14.25" customHeight="1">
      <c r="D93" s="17">
        <v>102</v>
      </c>
      <c r="E93" s="21" t="s">
        <v>223</v>
      </c>
      <c r="F93" s="20"/>
      <c r="G93" s="22"/>
      <c r="H93" s="22"/>
      <c r="I93" s="20"/>
      <c r="J93" s="3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14.25" customHeight="1">
      <c r="A94" s="14">
        <v>53</v>
      </c>
      <c r="B94" s="15" t="str">
        <f>Мсписки!A59</f>
        <v>Миранов Тимур, РКРс</v>
      </c>
      <c r="D94" s="20"/>
      <c r="F94" s="20"/>
      <c r="G94" s="22"/>
      <c r="H94" s="22"/>
      <c r="I94" s="20"/>
      <c r="J94" s="3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2:39" ht="14.25" customHeight="1">
      <c r="B95" s="17">
        <v>23</v>
      </c>
      <c r="C95" s="18" t="s">
        <v>256</v>
      </c>
      <c r="D95" s="20"/>
      <c r="F95" s="20"/>
      <c r="G95" s="22"/>
      <c r="H95" s="22"/>
      <c r="I95" s="20"/>
      <c r="J95" s="33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14.25" customHeight="1">
      <c r="A96" s="14">
        <f>129-53</f>
        <v>76</v>
      </c>
      <c r="B96" s="19" t="str">
        <f>Мсписки!A82</f>
        <v>_</v>
      </c>
      <c r="C96" s="20"/>
      <c r="D96" s="20"/>
      <c r="F96" s="20"/>
      <c r="G96" s="22"/>
      <c r="H96" s="22"/>
      <c r="I96" s="20"/>
      <c r="J96" s="33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3:39" ht="14.25" customHeight="1">
      <c r="C97" s="17">
        <v>76</v>
      </c>
      <c r="D97" s="21" t="s">
        <v>223</v>
      </c>
      <c r="F97" s="20"/>
      <c r="G97" s="22"/>
      <c r="H97" s="22"/>
      <c r="I97" s="20"/>
      <c r="J97" s="3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14.25" customHeight="1">
      <c r="A98" s="14">
        <v>117</v>
      </c>
      <c r="B98" s="15" t="str">
        <f>Мсписки!A123</f>
        <v>_</v>
      </c>
      <c r="C98" s="20"/>
      <c r="F98" s="20"/>
      <c r="G98" s="22"/>
      <c r="H98" s="22"/>
      <c r="I98" s="20"/>
      <c r="J98" s="33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2:39" ht="14.25" customHeight="1">
      <c r="B99" s="17">
        <v>24</v>
      </c>
      <c r="C99" s="21" t="s">
        <v>223</v>
      </c>
      <c r="F99" s="20"/>
      <c r="G99" s="22"/>
      <c r="H99" s="22"/>
      <c r="I99" s="20"/>
      <c r="J99" s="33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14.25" customHeight="1">
      <c r="A100" s="14">
        <v>12</v>
      </c>
      <c r="B100" s="19" t="str">
        <f>Мсписки!A18</f>
        <v>Хасанов Булат, РБУс</v>
      </c>
      <c r="F100" s="20"/>
      <c r="G100" s="34"/>
      <c r="H100" s="22"/>
      <c r="I100" s="20"/>
      <c r="J100" s="33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6:39" ht="14.25" customHeight="1">
      <c r="F101" s="17">
        <v>122</v>
      </c>
      <c r="G101" s="23" t="s">
        <v>215</v>
      </c>
      <c r="H101" s="18"/>
      <c r="I101" s="35"/>
      <c r="J101" s="3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14.25" customHeight="1">
      <c r="A102" s="14">
        <v>13</v>
      </c>
      <c r="B102" s="15" t="str">
        <f>Мсписки!A19</f>
        <v>Балабанов Альберт, УФАг</v>
      </c>
      <c r="F102" s="20"/>
      <c r="G102" s="22"/>
      <c r="H102" s="22"/>
      <c r="J102" s="33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2:39" ht="14.25" customHeight="1">
      <c r="B103" s="17">
        <v>25</v>
      </c>
      <c r="C103" s="18" t="s">
        <v>224</v>
      </c>
      <c r="F103" s="20"/>
      <c r="G103" s="22"/>
      <c r="H103" s="22"/>
      <c r="J103" s="33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14.25" customHeight="1">
      <c r="A104" s="14">
        <v>116</v>
      </c>
      <c r="B104" s="19" t="str">
        <f>Мсписки!A122</f>
        <v>_</v>
      </c>
      <c r="C104" s="20"/>
      <c r="F104" s="20"/>
      <c r="G104" s="22"/>
      <c r="H104" s="22"/>
      <c r="J104" s="33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3:39" ht="14.25" customHeight="1">
      <c r="C105" s="17">
        <v>77</v>
      </c>
      <c r="D105" s="18" t="s">
        <v>224</v>
      </c>
      <c r="F105" s="20"/>
      <c r="G105" s="22"/>
      <c r="H105" s="22"/>
      <c r="J105" s="33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14.25" customHeight="1">
      <c r="A106" s="14">
        <f>129-52</f>
        <v>77</v>
      </c>
      <c r="B106" s="15" t="str">
        <f>Мсписки!A83</f>
        <v>_</v>
      </c>
      <c r="C106" s="20"/>
      <c r="D106" s="20"/>
      <c r="F106" s="20"/>
      <c r="G106" s="22"/>
      <c r="H106" s="22"/>
      <c r="J106" s="33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2:39" ht="14.25" customHeight="1">
      <c r="B107" s="17">
        <v>26</v>
      </c>
      <c r="C107" s="21" t="s">
        <v>255</v>
      </c>
      <c r="D107" s="20"/>
      <c r="F107" s="20"/>
      <c r="G107" s="22"/>
      <c r="H107" s="22"/>
      <c r="J107" s="33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14.25" customHeight="1">
      <c r="A108" s="14">
        <v>52</v>
      </c>
      <c r="B108" s="19" t="str">
        <f>Мсписки!A58</f>
        <v>Хабиров Камиль, РКРс</v>
      </c>
      <c r="D108" s="20"/>
      <c r="F108" s="20"/>
      <c r="G108" s="22"/>
      <c r="H108" s="22"/>
      <c r="J108" s="33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4:39" ht="14.25" customHeight="1">
      <c r="D109" s="17">
        <v>103</v>
      </c>
      <c r="E109" s="18" t="s">
        <v>231</v>
      </c>
      <c r="F109" s="20"/>
      <c r="G109" s="22"/>
      <c r="H109" s="22"/>
      <c r="J109" s="33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14.25" customHeight="1">
      <c r="A110" s="14">
        <v>45</v>
      </c>
      <c r="B110" s="15" t="str">
        <f>Мсписки!A51</f>
        <v>Харисов Айдар, РЕРс</v>
      </c>
      <c r="D110" s="20"/>
      <c r="E110" s="20"/>
      <c r="F110" s="20"/>
      <c r="G110" s="22"/>
      <c r="H110" s="22"/>
      <c r="J110" s="33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2:39" ht="14.25" customHeight="1">
      <c r="B111" s="17">
        <v>27</v>
      </c>
      <c r="C111" s="18" t="s">
        <v>248</v>
      </c>
      <c r="D111" s="20"/>
      <c r="E111" s="20"/>
      <c r="F111" s="20"/>
      <c r="G111" s="22"/>
      <c r="H111" s="22"/>
      <c r="J111" s="33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14.25" customHeight="1">
      <c r="A112" s="14">
        <f>129-45</f>
        <v>84</v>
      </c>
      <c r="B112" s="19" t="str">
        <f>Мсписки!A90</f>
        <v>_</v>
      </c>
      <c r="C112" s="20"/>
      <c r="D112" s="20"/>
      <c r="E112" s="20"/>
      <c r="F112" s="20"/>
      <c r="G112" s="22"/>
      <c r="H112" s="22"/>
      <c r="J112" s="33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3:39" ht="14.25" customHeight="1">
      <c r="C113" s="17">
        <v>78</v>
      </c>
      <c r="D113" s="21" t="s">
        <v>231</v>
      </c>
      <c r="E113" s="20"/>
      <c r="F113" s="20"/>
      <c r="G113" s="22"/>
      <c r="H113" s="22"/>
      <c r="J113" s="33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14.25" customHeight="1">
      <c r="A114" s="14">
        <v>109</v>
      </c>
      <c r="B114" s="15" t="str">
        <f>Мсписки!A115</f>
        <v>_</v>
      </c>
      <c r="C114" s="20"/>
      <c r="E114" s="20"/>
      <c r="F114" s="20"/>
      <c r="G114" s="22"/>
      <c r="H114" s="22"/>
      <c r="J114" s="3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2:39" ht="14.25" customHeight="1">
      <c r="B115" s="17">
        <v>28</v>
      </c>
      <c r="C115" s="21" t="s">
        <v>231</v>
      </c>
      <c r="E115" s="20"/>
      <c r="F115" s="20"/>
      <c r="G115" s="22"/>
      <c r="H115" s="22"/>
      <c r="J115" s="3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14.25" customHeight="1">
      <c r="A116" s="14">
        <v>20</v>
      </c>
      <c r="B116" s="19" t="str">
        <f>Мсписки!A26</f>
        <v>Быков Станислав, РБКс</v>
      </c>
      <c r="E116" s="20"/>
      <c r="F116" s="20"/>
      <c r="G116" s="22"/>
      <c r="H116" s="22"/>
      <c r="J116" s="3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5:39" ht="14.25" customHeight="1">
      <c r="E117" s="17">
        <v>116</v>
      </c>
      <c r="F117" s="21" t="s">
        <v>215</v>
      </c>
      <c r="G117" s="22"/>
      <c r="H117" s="22"/>
      <c r="J117" s="3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14.25" customHeight="1">
      <c r="A118" s="14">
        <v>29</v>
      </c>
      <c r="B118" s="15" t="str">
        <f>Мсписки!A35</f>
        <v>Мифтахов Руслан, РЕРс</v>
      </c>
      <c r="E118" s="20"/>
      <c r="J118" s="33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2:39" ht="14.25" customHeight="1">
      <c r="B119" s="17">
        <v>29</v>
      </c>
      <c r="C119" s="18" t="s">
        <v>239</v>
      </c>
      <c r="E119" s="20"/>
      <c r="J119" s="33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14.25" customHeight="1">
      <c r="A120" s="14">
        <v>100</v>
      </c>
      <c r="B120" s="19" t="str">
        <f>Мсписки!A106</f>
        <v>_</v>
      </c>
      <c r="C120" s="20"/>
      <c r="E120" s="20"/>
      <c r="J120" s="33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3:39" ht="14.25" customHeight="1">
      <c r="C121" s="17">
        <v>79</v>
      </c>
      <c r="D121" s="18" t="s">
        <v>245</v>
      </c>
      <c r="E121" s="20"/>
      <c r="J121" s="33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14.25" customHeight="1">
      <c r="A122" s="14">
        <f>129-36</f>
        <v>93</v>
      </c>
      <c r="B122" s="15" t="str">
        <f>Мсписки!A99</f>
        <v>_</v>
      </c>
      <c r="C122" s="20"/>
      <c r="D122" s="20"/>
      <c r="E122" s="20"/>
      <c r="J122" s="33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2:39" ht="14.25" customHeight="1">
      <c r="B123" s="17">
        <v>30</v>
      </c>
      <c r="C123" s="21" t="s">
        <v>245</v>
      </c>
      <c r="D123" s="20"/>
      <c r="E123" s="20"/>
      <c r="J123" s="33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14.25" customHeight="1">
      <c r="A124" s="14">
        <f>65-29</f>
        <v>36</v>
      </c>
      <c r="B124" s="19" t="str">
        <f>Мсписки!A42</f>
        <v>Атыпов Глеб, НЕФг</v>
      </c>
      <c r="D124" s="20"/>
      <c r="E124" s="20"/>
      <c r="J124" s="33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4:39" ht="14.25" customHeight="1">
      <c r="D125" s="17">
        <v>104</v>
      </c>
      <c r="E125" s="21" t="s">
        <v>215</v>
      </c>
      <c r="G125" s="36"/>
      <c r="H125" s="36"/>
      <c r="I125" s="36"/>
      <c r="J125" s="37" t="s">
        <v>212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14.25" customHeight="1">
      <c r="A126" s="14">
        <v>61</v>
      </c>
      <c r="B126" s="15" t="str">
        <f>Мсписки!A67</f>
        <v>Гильмуранов Никита, РТАс</v>
      </c>
      <c r="D126" s="20"/>
      <c r="G126" s="31" t="s">
        <v>72</v>
      </c>
      <c r="J126" s="38">
        <v>127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2:39" ht="14.25" customHeight="1">
      <c r="B127" s="17">
        <v>31</v>
      </c>
      <c r="C127" s="18" t="s">
        <v>257</v>
      </c>
      <c r="D127" s="2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14.25" customHeight="1">
      <c r="A128" s="14">
        <v>68</v>
      </c>
      <c r="B128" s="19" t="str">
        <f>Мсписки!A74</f>
        <v>_</v>
      </c>
      <c r="C128" s="20"/>
      <c r="D128" s="20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3:39" ht="14.25" customHeight="1">
      <c r="C129" s="17">
        <v>80</v>
      </c>
      <c r="D129" s="21" t="s">
        <v>215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14.25" customHeight="1">
      <c r="A130" s="14">
        <v>125</v>
      </c>
      <c r="B130" s="15" t="str">
        <f>Мсписки!A131</f>
        <v>_</v>
      </c>
      <c r="C130" s="2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2:39" ht="14.25" customHeight="1">
      <c r="B131" s="17">
        <v>32</v>
      </c>
      <c r="C131" s="21" t="s">
        <v>215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14.25" customHeight="1">
      <c r="A132" s="14">
        <v>4</v>
      </c>
      <c r="B132" s="19" t="str">
        <f>Мсписки!A10</f>
        <v>Гумеров Мансур, СИБг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10" ht="13.5" customHeight="1">
      <c r="A133" s="120" t="str">
        <f>Мсписки!A1</f>
        <v>XXIII СПАРТАКИАДА ШКОЛЬНИКОВ РЕСПУБЛИКИ БАШКОРТОСТАН</v>
      </c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spans="1:10" ht="13.5" customHeight="1">
      <c r="A134" s="121" t="str">
        <f>Мсписки!A2</f>
        <v>Мужской разряд</v>
      </c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13.5" customHeight="1">
      <c r="A135" s="122" t="str">
        <f>Мсписки!A3</f>
        <v>с.Мишкино. 28 мая 2021 г.</v>
      </c>
      <c r="B135" s="122"/>
      <c r="C135" s="122"/>
      <c r="D135" s="122"/>
      <c r="E135" s="122"/>
      <c r="F135" s="122"/>
      <c r="G135" s="122"/>
      <c r="H135" s="122"/>
      <c r="I135" s="122"/>
      <c r="J135" s="122"/>
    </row>
    <row r="136" spans="1:39" ht="14.25" customHeight="1">
      <c r="A136" s="14">
        <v>3</v>
      </c>
      <c r="B136" s="15" t="str">
        <f>Мсписки!A9</f>
        <v>Исянбаев Тагир, СИБг</v>
      </c>
      <c r="J136" s="16" t="s">
        <v>73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2:39" ht="14.25" customHeight="1">
      <c r="B137" s="17">
        <v>33</v>
      </c>
      <c r="C137" s="18" t="s">
        <v>214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14.25" customHeight="1">
      <c r="A138" s="14">
        <v>126</v>
      </c>
      <c r="B138" s="19" t="str">
        <f>Мсписки!A132</f>
        <v>_</v>
      </c>
      <c r="C138" s="2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3:39" ht="14.25" customHeight="1">
      <c r="C139" s="17">
        <v>81</v>
      </c>
      <c r="D139" s="18" t="s">
        <v>214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14.25" customHeight="1">
      <c r="A140" s="14">
        <v>67</v>
      </c>
      <c r="B140" s="15" t="str">
        <f>Мсписки!A73</f>
        <v>_</v>
      </c>
      <c r="C140" s="20"/>
      <c r="D140" s="2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2:39" ht="14.25" customHeight="1">
      <c r="B141" s="17">
        <v>34</v>
      </c>
      <c r="C141" s="21" t="s">
        <v>266</v>
      </c>
      <c r="D141" s="2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14.25" customHeight="1">
      <c r="A142" s="14">
        <v>62</v>
      </c>
      <c r="B142" s="19" t="str">
        <f>Мсписки!A68</f>
        <v>Ахметшин Шамиль, РЧЕс</v>
      </c>
      <c r="D142" s="20"/>
      <c r="G142" s="36"/>
      <c r="H142" s="36"/>
      <c r="I142" s="36"/>
      <c r="J142" s="39" t="str">
        <f>IF(J125=I73,I190,IF(J125=I190,I73,0))</f>
        <v>Суюндуков Фанис, СИБг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4:39" ht="14.25" customHeight="1">
      <c r="D143" s="17">
        <v>105</v>
      </c>
      <c r="E143" s="18" t="s">
        <v>214</v>
      </c>
      <c r="G143" s="31" t="s">
        <v>74</v>
      </c>
      <c r="J143" s="40">
        <v>-127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14.25" customHeight="1">
      <c r="A144" s="14">
        <v>35</v>
      </c>
      <c r="B144" s="15" t="str">
        <f>Мсписки!A41</f>
        <v>Михалев Роман, РНУс</v>
      </c>
      <c r="D144" s="20"/>
      <c r="E144" s="20"/>
      <c r="J144" s="33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2:39" ht="14.25" customHeight="1">
      <c r="B145" s="17">
        <v>35</v>
      </c>
      <c r="C145" s="18" t="s">
        <v>280</v>
      </c>
      <c r="D145" s="20"/>
      <c r="E145" s="20"/>
      <c r="J145" s="33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14.25" customHeight="1">
      <c r="A146" s="14">
        <v>94</v>
      </c>
      <c r="B146" s="19" t="str">
        <f>Мсписки!A100</f>
        <v>_</v>
      </c>
      <c r="C146" s="20"/>
      <c r="D146" s="20"/>
      <c r="E146" s="20"/>
      <c r="J146" s="33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3:39" ht="14.25" customHeight="1">
      <c r="C147" s="17">
        <v>82</v>
      </c>
      <c r="D147" s="21" t="s">
        <v>240</v>
      </c>
      <c r="E147" s="20"/>
      <c r="J147" s="33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14.25" customHeight="1">
      <c r="A148" s="14">
        <v>99</v>
      </c>
      <c r="B148" s="15" t="str">
        <f>Мсписки!A105</f>
        <v>_</v>
      </c>
      <c r="C148" s="20"/>
      <c r="E148" s="20"/>
      <c r="J148" s="33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2:39" ht="14.25" customHeight="1">
      <c r="B149" s="17">
        <v>36</v>
      </c>
      <c r="C149" s="21" t="s">
        <v>240</v>
      </c>
      <c r="E149" s="20"/>
      <c r="J149" s="33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14.25" customHeight="1">
      <c r="A150" s="14">
        <v>30</v>
      </c>
      <c r="B150" s="19" t="str">
        <f>Мсписки!A36</f>
        <v>Гайнанов Урал, РКИс</v>
      </c>
      <c r="E150" s="20"/>
      <c r="J150" s="33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5:39" ht="14.25" customHeight="1">
      <c r="E151" s="17">
        <v>117</v>
      </c>
      <c r="F151" s="18" t="s">
        <v>214</v>
      </c>
      <c r="G151" s="22"/>
      <c r="H151" s="22"/>
      <c r="J151" s="33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14.25" customHeight="1">
      <c r="A152" s="14">
        <v>19</v>
      </c>
      <c r="B152" s="15" t="str">
        <f>Мсписки!A25</f>
        <v>Макаров Кирилл, РККс</v>
      </c>
      <c r="E152" s="20"/>
      <c r="F152" s="20"/>
      <c r="G152" s="22"/>
      <c r="H152" s="22"/>
      <c r="J152" s="33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2:39" ht="14.25" customHeight="1">
      <c r="B153" s="17">
        <v>37</v>
      </c>
      <c r="C153" s="18" t="s">
        <v>230</v>
      </c>
      <c r="E153" s="20"/>
      <c r="F153" s="20"/>
      <c r="G153" s="22"/>
      <c r="H153" s="22"/>
      <c r="J153" s="33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14.25" customHeight="1">
      <c r="A154" s="14">
        <v>110</v>
      </c>
      <c r="B154" s="19" t="str">
        <f>Мсписки!A116</f>
        <v>_</v>
      </c>
      <c r="C154" s="20"/>
      <c r="E154" s="20"/>
      <c r="F154" s="20"/>
      <c r="G154" s="22"/>
      <c r="H154" s="22"/>
      <c r="J154" s="33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3:39" ht="14.25" customHeight="1">
      <c r="C155" s="17">
        <v>83</v>
      </c>
      <c r="D155" s="18" t="s">
        <v>230</v>
      </c>
      <c r="E155" s="20"/>
      <c r="F155" s="20"/>
      <c r="G155" s="22"/>
      <c r="H155" s="22"/>
      <c r="J155" s="33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14.25" customHeight="1">
      <c r="A156" s="14">
        <f>129-46</f>
        <v>83</v>
      </c>
      <c r="B156" s="15" t="str">
        <f>Мсписки!A89</f>
        <v>_</v>
      </c>
      <c r="C156" s="20"/>
      <c r="D156" s="20"/>
      <c r="E156" s="20"/>
      <c r="F156" s="20"/>
      <c r="G156" s="22"/>
      <c r="H156" s="22"/>
      <c r="J156" s="33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2:39" ht="14.25" customHeight="1">
      <c r="B157" s="17">
        <v>38</v>
      </c>
      <c r="C157" s="21" t="s">
        <v>252</v>
      </c>
      <c r="D157" s="20"/>
      <c r="E157" s="20"/>
      <c r="F157" s="20"/>
      <c r="G157" s="22"/>
      <c r="H157" s="22"/>
      <c r="J157" s="33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14.25" customHeight="1">
      <c r="A158" s="14">
        <v>46</v>
      </c>
      <c r="B158" s="19" t="str">
        <f>Мсписки!A52</f>
        <v>Гимазов Айрат, РКИс</v>
      </c>
      <c r="D158" s="20"/>
      <c r="E158" s="20"/>
      <c r="F158" s="20"/>
      <c r="G158" s="22"/>
      <c r="H158" s="22"/>
      <c r="J158" s="33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4:39" ht="14.25" customHeight="1">
      <c r="D159" s="17">
        <v>106</v>
      </c>
      <c r="E159" s="21" t="s">
        <v>230</v>
      </c>
      <c r="F159" s="20"/>
      <c r="G159" s="22"/>
      <c r="H159" s="22"/>
      <c r="J159" s="33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4.25" customHeight="1">
      <c r="A160" s="14">
        <v>51</v>
      </c>
      <c r="B160" s="15" t="str">
        <f>Мсписки!A57</f>
        <v>Ульмаскулов Вильдан, РКРс</v>
      </c>
      <c r="D160" s="20"/>
      <c r="F160" s="20"/>
      <c r="G160" s="22"/>
      <c r="H160" s="22"/>
      <c r="J160" s="33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2:39" ht="14.25" customHeight="1">
      <c r="B161" s="17">
        <v>39</v>
      </c>
      <c r="C161" s="18" t="s">
        <v>254</v>
      </c>
      <c r="D161" s="20"/>
      <c r="F161" s="20"/>
      <c r="G161" s="22"/>
      <c r="H161" s="22"/>
      <c r="J161" s="33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14.25" customHeight="1">
      <c r="A162" s="14">
        <v>78</v>
      </c>
      <c r="B162" s="19" t="str">
        <f>Мсписки!A84</f>
        <v>_</v>
      </c>
      <c r="C162" s="20"/>
      <c r="D162" s="20"/>
      <c r="F162" s="20"/>
      <c r="G162" s="22"/>
      <c r="H162" s="22"/>
      <c r="J162" s="33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3:39" ht="14.25" customHeight="1">
      <c r="C163" s="17">
        <v>84</v>
      </c>
      <c r="D163" s="21" t="s">
        <v>225</v>
      </c>
      <c r="F163" s="20"/>
      <c r="G163" s="22"/>
      <c r="H163" s="22"/>
      <c r="J163" s="33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1:39" ht="14.25" customHeight="1">
      <c r="A164" s="14">
        <v>115</v>
      </c>
      <c r="B164" s="15" t="str">
        <f>Мсписки!A121</f>
        <v>_</v>
      </c>
      <c r="C164" s="20"/>
      <c r="F164" s="20"/>
      <c r="G164" s="22"/>
      <c r="H164" s="22"/>
      <c r="J164" s="33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2:39" ht="14.25" customHeight="1">
      <c r="B165" s="17">
        <v>40</v>
      </c>
      <c r="C165" s="21" t="s">
        <v>225</v>
      </c>
      <c r="F165" s="20"/>
      <c r="G165" s="22"/>
      <c r="H165" s="22"/>
      <c r="J165" s="33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1:39" ht="14.25" customHeight="1">
      <c r="A166" s="14">
        <v>14</v>
      </c>
      <c r="B166" s="19" t="str">
        <f>Мсписки!A20</f>
        <v>Файзуллин Даниэль, ОКТг</v>
      </c>
      <c r="F166" s="20"/>
      <c r="G166" s="22"/>
      <c r="H166" s="22"/>
      <c r="J166" s="33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6:39" ht="14.25" customHeight="1">
      <c r="F167" s="17">
        <v>123</v>
      </c>
      <c r="G167" s="23" t="s">
        <v>214</v>
      </c>
      <c r="H167" s="24"/>
      <c r="I167" s="24"/>
      <c r="J167" s="33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1:39" ht="14.25" customHeight="1">
      <c r="A168" s="14">
        <v>11</v>
      </c>
      <c r="B168" s="15" t="str">
        <f>Мсписки!A17</f>
        <v>Нураев Батыр, РХАс</v>
      </c>
      <c r="F168" s="20"/>
      <c r="G168" s="22"/>
      <c r="H168" s="22"/>
      <c r="I168" s="20"/>
      <c r="J168" s="33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2:39" ht="14.25" customHeight="1">
      <c r="B169" s="17">
        <v>41</v>
      </c>
      <c r="C169" s="18" t="s">
        <v>222</v>
      </c>
      <c r="F169" s="20"/>
      <c r="G169" s="22"/>
      <c r="H169" s="22"/>
      <c r="I169" s="20"/>
      <c r="J169" s="33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1:39" ht="14.25" customHeight="1">
      <c r="A170" s="14">
        <v>118</v>
      </c>
      <c r="B170" s="19" t="str">
        <f>Мсписки!A124</f>
        <v>_</v>
      </c>
      <c r="C170" s="20"/>
      <c r="F170" s="20"/>
      <c r="G170" s="22"/>
      <c r="H170" s="22"/>
      <c r="I170" s="20"/>
      <c r="J170" s="33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3:39" ht="14.25" customHeight="1">
      <c r="C171" s="17">
        <v>85</v>
      </c>
      <c r="D171" s="18" t="s">
        <v>222</v>
      </c>
      <c r="F171" s="20"/>
      <c r="G171" s="22"/>
      <c r="H171" s="22"/>
      <c r="I171" s="20"/>
      <c r="J171" s="33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39" ht="14.25" customHeight="1">
      <c r="A172" s="14">
        <f>129-54</f>
        <v>75</v>
      </c>
      <c r="B172" s="15" t="str">
        <f>Мсписки!A81</f>
        <v>_</v>
      </c>
      <c r="C172" s="20"/>
      <c r="D172" s="20"/>
      <c r="F172" s="20"/>
      <c r="G172" s="22"/>
      <c r="H172" s="22"/>
      <c r="I172" s="20"/>
      <c r="J172" s="33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2:39" ht="14.25" customHeight="1">
      <c r="B173" s="17">
        <v>42</v>
      </c>
      <c r="C173" s="21" t="s">
        <v>269</v>
      </c>
      <c r="D173" s="20"/>
      <c r="F173" s="20"/>
      <c r="G173" s="22"/>
      <c r="H173" s="22"/>
      <c r="I173" s="20"/>
      <c r="J173" s="33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39" ht="14.25" customHeight="1">
      <c r="A174" s="14">
        <v>54</v>
      </c>
      <c r="B174" s="19" t="str">
        <f>Мсписки!A60</f>
        <v>Шагиев Ильшат, РМЕс</v>
      </c>
      <c r="D174" s="20"/>
      <c r="F174" s="20"/>
      <c r="G174" s="22"/>
      <c r="H174" s="22"/>
      <c r="I174" s="20"/>
      <c r="J174" s="33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4:39" ht="14.25" customHeight="1">
      <c r="D175" s="17">
        <v>107</v>
      </c>
      <c r="E175" s="18" t="s">
        <v>222</v>
      </c>
      <c r="F175" s="20"/>
      <c r="G175" s="22"/>
      <c r="H175" s="22"/>
      <c r="I175" s="20"/>
      <c r="J175" s="33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1:39" ht="14.25" customHeight="1">
      <c r="A176" s="14">
        <v>43</v>
      </c>
      <c r="B176" s="15" t="str">
        <f>Мсписки!A49</f>
        <v>Саитов Флюр, РБМг</v>
      </c>
      <c r="D176" s="20"/>
      <c r="E176" s="20"/>
      <c r="F176" s="20"/>
      <c r="G176" s="22"/>
      <c r="H176" s="22"/>
      <c r="I176" s="20"/>
      <c r="J176" s="33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2:39" ht="14.25" customHeight="1">
      <c r="B177" s="17">
        <v>43</v>
      </c>
      <c r="C177" s="18" t="s">
        <v>261</v>
      </c>
      <c r="D177" s="20"/>
      <c r="E177" s="20"/>
      <c r="F177" s="20"/>
      <c r="G177" s="22"/>
      <c r="H177" s="22"/>
      <c r="I177" s="20"/>
      <c r="J177" s="33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1:39" ht="14.25" customHeight="1">
      <c r="A178" s="14">
        <f>129-43</f>
        <v>86</v>
      </c>
      <c r="B178" s="19" t="str">
        <f>Мсписки!A92</f>
        <v>_</v>
      </c>
      <c r="C178" s="20"/>
      <c r="D178" s="20"/>
      <c r="E178" s="20"/>
      <c r="F178" s="20"/>
      <c r="G178" s="22"/>
      <c r="H178" s="22"/>
      <c r="I178" s="20"/>
      <c r="J178" s="33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3:39" ht="14.25" customHeight="1">
      <c r="C179" s="17">
        <v>86</v>
      </c>
      <c r="D179" s="21" t="s">
        <v>261</v>
      </c>
      <c r="E179" s="20"/>
      <c r="F179" s="20"/>
      <c r="G179" s="22"/>
      <c r="H179" s="22"/>
      <c r="I179" s="20"/>
      <c r="J179" s="33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1:39" ht="14.25" customHeight="1">
      <c r="A180" s="14">
        <v>107</v>
      </c>
      <c r="B180" s="15" t="str">
        <f>Мсписки!A113</f>
        <v>_</v>
      </c>
      <c r="C180" s="20"/>
      <c r="E180" s="20"/>
      <c r="F180" s="20"/>
      <c r="G180" s="22"/>
      <c r="H180" s="22"/>
      <c r="I180" s="20"/>
      <c r="J180" s="33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2:39" ht="14.25" customHeight="1">
      <c r="B181" s="17">
        <v>44</v>
      </c>
      <c r="C181" s="21" t="s">
        <v>233</v>
      </c>
      <c r="E181" s="20"/>
      <c r="F181" s="20"/>
      <c r="G181" s="22"/>
      <c r="H181" s="22"/>
      <c r="I181" s="20"/>
      <c r="J181" s="33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1:39" ht="14.25" customHeight="1">
      <c r="A182" s="14">
        <v>22</v>
      </c>
      <c r="B182" s="19" t="str">
        <f>Мсписки!A28</f>
        <v>Ахметгареев Влад, РАЛс</v>
      </c>
      <c r="E182" s="20"/>
      <c r="F182" s="20"/>
      <c r="G182" s="22"/>
      <c r="H182" s="22"/>
      <c r="I182" s="20"/>
      <c r="J182" s="33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5:39" ht="14.25" customHeight="1">
      <c r="E183" s="17">
        <v>118</v>
      </c>
      <c r="F183" s="21" t="s">
        <v>222</v>
      </c>
      <c r="G183" s="22"/>
      <c r="H183" s="22"/>
      <c r="I183" s="20"/>
      <c r="J183" s="33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:39" ht="14.25" customHeight="1">
      <c r="A184" s="14">
        <v>27</v>
      </c>
      <c r="B184" s="15" t="str">
        <f>Мсписки!A33</f>
        <v>Ахметшин Ильназ, РБУс</v>
      </c>
      <c r="E184" s="20"/>
      <c r="I184" s="20"/>
      <c r="J184" s="33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2:39" ht="14.25" customHeight="1">
      <c r="B185" s="17">
        <v>45</v>
      </c>
      <c r="C185" s="18" t="s">
        <v>237</v>
      </c>
      <c r="E185" s="20"/>
      <c r="I185" s="20"/>
      <c r="J185" s="33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:39" ht="14.25" customHeight="1">
      <c r="A186" s="14">
        <v>102</v>
      </c>
      <c r="B186" s="19" t="str">
        <f>Мсписки!A108</f>
        <v>_</v>
      </c>
      <c r="C186" s="20"/>
      <c r="E186" s="20"/>
      <c r="I186" s="20"/>
      <c r="J186" s="33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3:39" ht="14.25" customHeight="1">
      <c r="C187" s="17">
        <v>87</v>
      </c>
      <c r="D187" s="18" t="s">
        <v>237</v>
      </c>
      <c r="E187" s="20"/>
      <c r="I187" s="20"/>
      <c r="J187" s="33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:39" ht="14.25" customHeight="1">
      <c r="A188" s="14">
        <f>129-38</f>
        <v>91</v>
      </c>
      <c r="B188" s="15" t="str">
        <f>Мсписки!A97</f>
        <v>_</v>
      </c>
      <c r="C188" s="20"/>
      <c r="D188" s="20"/>
      <c r="E188" s="20"/>
      <c r="I188" s="20"/>
      <c r="J188" s="33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2:39" ht="14.25" customHeight="1">
      <c r="B189" s="17">
        <v>46</v>
      </c>
      <c r="C189" s="21" t="s">
        <v>274</v>
      </c>
      <c r="D189" s="20"/>
      <c r="E189" s="20"/>
      <c r="I189" s="20"/>
      <c r="J189" s="33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:39" ht="14.25" customHeight="1">
      <c r="A190" s="14">
        <v>38</v>
      </c>
      <c r="B190" s="19" t="str">
        <f>Мсписки!A44</f>
        <v>Шайхалиев Булат, НЕФг</v>
      </c>
      <c r="D190" s="20"/>
      <c r="E190" s="20"/>
      <c r="G190" s="28"/>
      <c r="H190" s="28"/>
      <c r="I190" s="29" t="s">
        <v>213</v>
      </c>
      <c r="J190" s="41">
        <v>126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4:39" ht="14.25" customHeight="1">
      <c r="D191" s="17">
        <v>108</v>
      </c>
      <c r="E191" s="21" t="s">
        <v>217</v>
      </c>
      <c r="I191" s="20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:39" ht="14.25" customHeight="1">
      <c r="A192" s="14">
        <v>59</v>
      </c>
      <c r="B192" s="15" t="str">
        <f>Мсписки!A65</f>
        <v>Самарин Данил, РСАс</v>
      </c>
      <c r="D192" s="20"/>
      <c r="I192" s="20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2:39" ht="14.25" customHeight="1">
      <c r="B193" s="17">
        <v>47</v>
      </c>
      <c r="C193" s="18" t="s">
        <v>264</v>
      </c>
      <c r="D193" s="20"/>
      <c r="I193" s="20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:39" ht="14.25" customHeight="1">
      <c r="A194" s="14">
        <v>70</v>
      </c>
      <c r="B194" s="19" t="str">
        <f>Мсписки!A76</f>
        <v>_</v>
      </c>
      <c r="C194" s="20"/>
      <c r="D194" s="20"/>
      <c r="I194" s="20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3:39" ht="14.25" customHeight="1">
      <c r="C195" s="17">
        <v>88</v>
      </c>
      <c r="D195" s="21" t="s">
        <v>217</v>
      </c>
      <c r="I195" s="20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:39" ht="14.25" customHeight="1">
      <c r="A196" s="14">
        <v>123</v>
      </c>
      <c r="B196" s="15" t="str">
        <f>Мсписки!A129</f>
        <v>_</v>
      </c>
      <c r="C196" s="20"/>
      <c r="I196" s="20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2:39" ht="14.25" customHeight="1">
      <c r="B197" s="17">
        <v>48</v>
      </c>
      <c r="C197" s="21" t="s">
        <v>217</v>
      </c>
      <c r="I197" s="20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ht="14.25" customHeight="1">
      <c r="A198" s="14">
        <v>6</v>
      </c>
      <c r="B198" s="19" t="str">
        <f>Мсписки!A12</f>
        <v>Фролов Роман, УФАг</v>
      </c>
      <c r="I198" s="20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10" ht="13.5" customHeight="1">
      <c r="A199" s="120" t="str">
        <f>Мсписки!A1</f>
        <v>XXIII СПАРТАКИАДА ШКОЛЬНИКОВ РЕСПУБЛИКИ БАШКОРТОСТАН</v>
      </c>
      <c r="B199" s="120"/>
      <c r="C199" s="120"/>
      <c r="D199" s="120"/>
      <c r="E199" s="120"/>
      <c r="F199" s="120"/>
      <c r="G199" s="120"/>
      <c r="H199" s="120"/>
      <c r="I199" s="120"/>
      <c r="J199" s="120"/>
    </row>
    <row r="200" spans="1:10" ht="13.5" customHeight="1">
      <c r="A200" s="121" t="str">
        <f>Мсписки!A2</f>
        <v>Мужской разряд</v>
      </c>
      <c r="B200" s="121"/>
      <c r="C200" s="121"/>
      <c r="D200" s="121"/>
      <c r="E200" s="121"/>
      <c r="F200" s="121"/>
      <c r="G200" s="121"/>
      <c r="H200" s="121"/>
      <c r="I200" s="121"/>
      <c r="J200" s="121"/>
    </row>
    <row r="201" spans="1:10" ht="13.5" customHeight="1">
      <c r="A201" s="122" t="str">
        <f>Мсписки!A3</f>
        <v>с.Мишкино. 28 мая 2021 г.</v>
      </c>
      <c r="B201" s="122"/>
      <c r="C201" s="122"/>
      <c r="D201" s="122"/>
      <c r="E201" s="122"/>
      <c r="F201" s="122"/>
      <c r="G201" s="122"/>
      <c r="H201" s="122"/>
      <c r="I201" s="122"/>
      <c r="J201" s="122"/>
    </row>
    <row r="202" spans="1:39" ht="14.25" customHeight="1">
      <c r="A202" s="14">
        <v>7</v>
      </c>
      <c r="B202" s="15" t="str">
        <f>Мсписки!A13</f>
        <v>Шамыков Кирилл, РМШс</v>
      </c>
      <c r="F202" s="26"/>
      <c r="G202" s="26"/>
      <c r="H202" s="26"/>
      <c r="I202" s="20"/>
      <c r="J202" s="16" t="s">
        <v>75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2:39" ht="14.25" customHeight="1">
      <c r="B203" s="17">
        <v>49</v>
      </c>
      <c r="C203" s="18" t="s">
        <v>218</v>
      </c>
      <c r="I203" s="20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1:39" ht="14.25" customHeight="1">
      <c r="A204" s="14">
        <v>122</v>
      </c>
      <c r="B204" s="19" t="str">
        <f>Мсписки!A128</f>
        <v>_</v>
      </c>
      <c r="C204" s="20"/>
      <c r="I204" s="20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3:39" ht="14.25" customHeight="1">
      <c r="C205" s="17">
        <v>89</v>
      </c>
      <c r="D205" s="18" t="s">
        <v>218</v>
      </c>
      <c r="F205" s="27"/>
      <c r="G205" s="27"/>
      <c r="H205" s="27"/>
      <c r="I205" s="42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ht="14.25" customHeight="1">
      <c r="A206" s="14">
        <f>129-58</f>
        <v>71</v>
      </c>
      <c r="B206" s="15" t="str">
        <f>Мсписки!A77</f>
        <v>_</v>
      </c>
      <c r="C206" s="20"/>
      <c r="D206" s="20"/>
      <c r="F206" s="31"/>
      <c r="G206" s="26"/>
      <c r="H206" s="2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2:39" ht="14.25" customHeight="1">
      <c r="B207" s="17">
        <v>50</v>
      </c>
      <c r="C207" s="21" t="s">
        <v>263</v>
      </c>
      <c r="D207" s="20"/>
      <c r="I207" s="20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ht="14.25" customHeight="1">
      <c r="A208" s="14">
        <v>58</v>
      </c>
      <c r="B208" s="19" t="str">
        <f>Мсписки!A64</f>
        <v>Саитгареев Ильнур, РСАс</v>
      </c>
      <c r="D208" s="20"/>
      <c r="I208" s="20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4:39" ht="14.25" customHeight="1">
      <c r="D209" s="17">
        <v>109</v>
      </c>
      <c r="E209" s="18" t="s">
        <v>218</v>
      </c>
      <c r="I209" s="20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ht="14.25" customHeight="1">
      <c r="A210" s="14">
        <v>39</v>
      </c>
      <c r="B210" s="15" t="str">
        <f>Мсписки!A45</f>
        <v>Камалиев Динис, РБВс</v>
      </c>
      <c r="D210" s="20"/>
      <c r="E210" s="20"/>
      <c r="I210" s="2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2:39" ht="14.25" customHeight="1">
      <c r="B211" s="17">
        <v>51</v>
      </c>
      <c r="C211" s="18" t="s">
        <v>246</v>
      </c>
      <c r="D211" s="20"/>
      <c r="E211" s="20"/>
      <c r="I211" s="20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1:39" ht="14.25" customHeight="1">
      <c r="A212" s="14">
        <v>90</v>
      </c>
      <c r="B212" s="19" t="str">
        <f>Мсписки!A96</f>
        <v>_</v>
      </c>
      <c r="C212" s="20"/>
      <c r="D212" s="20"/>
      <c r="E212" s="20"/>
      <c r="I212" s="20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3:39" ht="14.25" customHeight="1">
      <c r="C213" s="17">
        <v>90</v>
      </c>
      <c r="D213" s="21" t="s">
        <v>236</v>
      </c>
      <c r="E213" s="20"/>
      <c r="I213" s="20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1:39" ht="14.25" customHeight="1">
      <c r="A214" s="14">
        <v>103</v>
      </c>
      <c r="B214" s="15" t="str">
        <f>Мсписки!A109</f>
        <v>_</v>
      </c>
      <c r="C214" s="20"/>
      <c r="E214" s="20"/>
      <c r="I214" s="20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2:39" ht="14.25" customHeight="1">
      <c r="B215" s="17">
        <v>52</v>
      </c>
      <c r="C215" s="21" t="s">
        <v>236</v>
      </c>
      <c r="E215" s="20"/>
      <c r="I215" s="20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1:39" ht="14.25" customHeight="1">
      <c r="A216" s="14">
        <v>26</v>
      </c>
      <c r="B216" s="19" t="str">
        <f>Мсписки!A32</f>
        <v>Мухамадеев Анвар, РБТс</v>
      </c>
      <c r="E216" s="20"/>
      <c r="I216" s="20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5:39" ht="14.25" customHeight="1">
      <c r="E217" s="17">
        <v>119</v>
      </c>
      <c r="F217" s="18" t="s">
        <v>218</v>
      </c>
      <c r="G217" s="22"/>
      <c r="H217" s="22"/>
      <c r="I217" s="2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1:39" ht="14.25" customHeight="1">
      <c r="A218" s="14">
        <v>23</v>
      </c>
      <c r="B218" s="15" t="str">
        <f>Мсписки!A29</f>
        <v>Басыров Ильяс, РАЛс</v>
      </c>
      <c r="E218" s="20"/>
      <c r="F218" s="20"/>
      <c r="G218" s="22"/>
      <c r="H218" s="22"/>
      <c r="I218" s="2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2:39" ht="14.25" customHeight="1">
      <c r="B219" s="17">
        <v>53</v>
      </c>
      <c r="C219" s="18" t="s">
        <v>234</v>
      </c>
      <c r="E219" s="20"/>
      <c r="F219" s="20"/>
      <c r="G219" s="22"/>
      <c r="H219" s="22"/>
      <c r="I219" s="2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1:39" ht="14.25" customHeight="1">
      <c r="A220" s="14">
        <v>106</v>
      </c>
      <c r="B220" s="19" t="str">
        <f>Мсписки!A112</f>
        <v>_</v>
      </c>
      <c r="C220" s="20"/>
      <c r="E220" s="20"/>
      <c r="F220" s="20"/>
      <c r="G220" s="22"/>
      <c r="H220" s="22"/>
      <c r="I220" s="2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3:39" ht="14.25" customHeight="1">
      <c r="C221" s="17">
        <v>91</v>
      </c>
      <c r="D221" s="18" t="s">
        <v>260</v>
      </c>
      <c r="E221" s="20"/>
      <c r="F221" s="20"/>
      <c r="G221" s="22"/>
      <c r="H221" s="22"/>
      <c r="I221" s="20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1:39" ht="14.25" customHeight="1">
      <c r="A222" s="14">
        <f>129-42</f>
        <v>87</v>
      </c>
      <c r="B222" s="15" t="str">
        <f>Мсписки!A93</f>
        <v>_</v>
      </c>
      <c r="C222" s="20"/>
      <c r="D222" s="20"/>
      <c r="E222" s="20"/>
      <c r="F222" s="20"/>
      <c r="G222" s="22"/>
      <c r="H222" s="22"/>
      <c r="I222" s="20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2:39" ht="14.25" customHeight="1">
      <c r="B223" s="17">
        <v>54</v>
      </c>
      <c r="C223" s="21" t="s">
        <v>260</v>
      </c>
      <c r="D223" s="20"/>
      <c r="E223" s="20"/>
      <c r="F223" s="20"/>
      <c r="G223" s="22"/>
      <c r="H223" s="22"/>
      <c r="I223" s="20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1:39" ht="14.25" customHeight="1">
      <c r="A224" s="14">
        <v>42</v>
      </c>
      <c r="B224" s="19" t="str">
        <f>Мсписки!A48</f>
        <v>Юртбаков Динис, РБМг</v>
      </c>
      <c r="D224" s="20"/>
      <c r="E224" s="20"/>
      <c r="F224" s="20"/>
      <c r="G224" s="22"/>
      <c r="H224" s="22"/>
      <c r="I224" s="20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4:39" ht="14.25" customHeight="1">
      <c r="D225" s="17">
        <v>110</v>
      </c>
      <c r="E225" s="21" t="s">
        <v>221</v>
      </c>
      <c r="F225" s="20"/>
      <c r="G225" s="22"/>
      <c r="H225" s="22"/>
      <c r="I225" s="20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1:39" ht="14.25" customHeight="1">
      <c r="A226" s="14">
        <v>55</v>
      </c>
      <c r="B226" s="15" t="str">
        <f>Мсписки!A61</f>
        <v>Абдрахманов Ильнур, РМЕс</v>
      </c>
      <c r="D226" s="20"/>
      <c r="F226" s="20"/>
      <c r="G226" s="22"/>
      <c r="H226" s="22"/>
      <c r="I226" s="20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2:39" ht="14.25" customHeight="1">
      <c r="B227" s="17">
        <v>55</v>
      </c>
      <c r="C227" s="18" t="s">
        <v>270</v>
      </c>
      <c r="D227" s="20"/>
      <c r="F227" s="20"/>
      <c r="G227" s="22"/>
      <c r="H227" s="22"/>
      <c r="I227" s="20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1:39" ht="14.25" customHeight="1">
      <c r="A228" s="14">
        <f>129-55</f>
        <v>74</v>
      </c>
      <c r="B228" s="19" t="str">
        <f>Мсписки!A80</f>
        <v>_</v>
      </c>
      <c r="C228" s="20"/>
      <c r="D228" s="20"/>
      <c r="F228" s="20"/>
      <c r="G228" s="22"/>
      <c r="H228" s="22"/>
      <c r="I228" s="20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3:39" ht="14.25" customHeight="1">
      <c r="C229" s="17">
        <v>92</v>
      </c>
      <c r="D229" s="21" t="s">
        <v>221</v>
      </c>
      <c r="F229" s="20"/>
      <c r="G229" s="22"/>
      <c r="H229" s="22"/>
      <c r="I229" s="20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1:39" ht="14.25" customHeight="1">
      <c r="A230" s="14">
        <v>119</v>
      </c>
      <c r="B230" s="15" t="str">
        <f>Мсписки!A125</f>
        <v>_</v>
      </c>
      <c r="C230" s="20"/>
      <c r="F230" s="20"/>
      <c r="G230" s="22"/>
      <c r="H230" s="22"/>
      <c r="I230" s="2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2:39" ht="14.25" customHeight="1">
      <c r="B231" s="17">
        <v>56</v>
      </c>
      <c r="C231" s="21" t="s">
        <v>221</v>
      </c>
      <c r="F231" s="20"/>
      <c r="G231" s="22"/>
      <c r="H231" s="22"/>
      <c r="I231" s="20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1:39" ht="14.25" customHeight="1">
      <c r="A232" s="14">
        <v>10</v>
      </c>
      <c r="B232" s="19" t="str">
        <f>Мсписки!A16</f>
        <v>Ярмухаметов Булат, РХАс</v>
      </c>
      <c r="F232" s="20"/>
      <c r="G232" s="34"/>
      <c r="H232" s="22"/>
      <c r="I232" s="20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6:39" ht="14.25" customHeight="1">
      <c r="F233" s="17">
        <v>124</v>
      </c>
      <c r="G233" s="23" t="s">
        <v>213</v>
      </c>
      <c r="H233" s="24"/>
      <c r="I233" s="35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1:39" ht="14.25" customHeight="1">
      <c r="A234" s="14">
        <v>15</v>
      </c>
      <c r="B234" s="15" t="str">
        <f>Мсписки!A21</f>
        <v>Мирун Александр, ОКТг</v>
      </c>
      <c r="F234" s="20"/>
      <c r="G234" s="22"/>
      <c r="H234" s="22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2:39" ht="14.25" customHeight="1">
      <c r="B235" s="17">
        <v>57</v>
      </c>
      <c r="C235" s="18" t="s">
        <v>226</v>
      </c>
      <c r="F235" s="20"/>
      <c r="G235" s="22"/>
      <c r="H235" s="22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1:39" ht="14.25" customHeight="1">
      <c r="A236" s="14">
        <v>114</v>
      </c>
      <c r="B236" s="19" t="str">
        <f>Мсписки!A120</f>
        <v>_</v>
      </c>
      <c r="C236" s="20"/>
      <c r="F236" s="20"/>
      <c r="G236" s="22"/>
      <c r="H236" s="22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3:39" ht="14.25" customHeight="1">
      <c r="C237" s="17">
        <v>93</v>
      </c>
      <c r="D237" s="18" t="s">
        <v>226</v>
      </c>
      <c r="F237" s="20"/>
      <c r="G237" s="22"/>
      <c r="H237" s="22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1:39" ht="14.25" customHeight="1">
      <c r="A238" s="14">
        <v>79</v>
      </c>
      <c r="B238" s="15" t="str">
        <f>Мсписки!A85</f>
        <v>_</v>
      </c>
      <c r="C238" s="20"/>
      <c r="D238" s="20"/>
      <c r="F238" s="20"/>
      <c r="G238" s="22"/>
      <c r="H238" s="22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2:39" ht="14.25" customHeight="1">
      <c r="B239" s="17">
        <v>58</v>
      </c>
      <c r="C239" s="21" t="s">
        <v>251</v>
      </c>
      <c r="D239" s="20"/>
      <c r="F239" s="20"/>
      <c r="G239" s="22"/>
      <c r="H239" s="22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1:39" ht="14.25" customHeight="1">
      <c r="A240" s="14">
        <v>50</v>
      </c>
      <c r="B240" s="19" t="str">
        <f>Мсписки!A56</f>
        <v>Шарипов Александр, РКЛс</v>
      </c>
      <c r="D240" s="20"/>
      <c r="F240" s="20"/>
      <c r="G240" s="22"/>
      <c r="H240" s="22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4:39" ht="14.25" customHeight="1">
      <c r="D241" s="17">
        <v>111</v>
      </c>
      <c r="E241" s="18" t="s">
        <v>226</v>
      </c>
      <c r="F241" s="20"/>
      <c r="G241" s="22"/>
      <c r="H241" s="22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1:39" ht="14.25" customHeight="1">
      <c r="A242" s="14">
        <v>47</v>
      </c>
      <c r="B242" s="15" t="str">
        <f>Мсписки!A53</f>
        <v>Хаматгалимов Эдуард, РККс</v>
      </c>
      <c r="D242" s="20"/>
      <c r="E242" s="20"/>
      <c r="F242" s="20"/>
      <c r="G242" s="22"/>
      <c r="H242" s="22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2:39" ht="14.25" customHeight="1">
      <c r="B243" s="17">
        <v>59</v>
      </c>
      <c r="C243" s="18" t="s">
        <v>253</v>
      </c>
      <c r="D243" s="20"/>
      <c r="E243" s="20"/>
      <c r="F243" s="20"/>
      <c r="G243" s="22"/>
      <c r="H243" s="22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1:39" ht="14.25" customHeight="1">
      <c r="A244" s="14">
        <f>129-47</f>
        <v>82</v>
      </c>
      <c r="B244" s="19" t="str">
        <f>Мсписки!A88</f>
        <v>_</v>
      </c>
      <c r="C244" s="20"/>
      <c r="D244" s="20"/>
      <c r="E244" s="20"/>
      <c r="F244" s="20"/>
      <c r="G244" s="22"/>
      <c r="H244" s="22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3:39" ht="14.25" customHeight="1">
      <c r="C245" s="17">
        <v>94</v>
      </c>
      <c r="D245" s="21" t="s">
        <v>253</v>
      </c>
      <c r="E245" s="20"/>
      <c r="F245" s="20"/>
      <c r="G245" s="22"/>
      <c r="H245" s="22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1:39" ht="14.25" customHeight="1">
      <c r="A246" s="14">
        <v>111</v>
      </c>
      <c r="B246" s="15" t="str">
        <f>Мсписки!A117</f>
        <v>_</v>
      </c>
      <c r="C246" s="20"/>
      <c r="E246" s="20"/>
      <c r="F246" s="20"/>
      <c r="G246" s="22"/>
      <c r="H246" s="22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2:39" ht="14.25" customHeight="1">
      <c r="B247" s="17">
        <v>60</v>
      </c>
      <c r="C247" s="21" t="s">
        <v>229</v>
      </c>
      <c r="E247" s="20"/>
      <c r="F247" s="20"/>
      <c r="G247" s="22"/>
      <c r="H247" s="22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1:39" ht="14.25" customHeight="1">
      <c r="A248" s="14">
        <v>18</v>
      </c>
      <c r="B248" s="19" t="str">
        <f>Мсписки!A24</f>
        <v>Гафуров Марат, РЕРс</v>
      </c>
      <c r="E248" s="20"/>
      <c r="F248" s="20"/>
      <c r="G248" s="22"/>
      <c r="H248" s="22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5:39" ht="14.25" customHeight="1">
      <c r="E249" s="17">
        <v>120</v>
      </c>
      <c r="F249" s="21" t="s">
        <v>213</v>
      </c>
      <c r="G249" s="22"/>
      <c r="H249" s="22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1:39" ht="14.25" customHeight="1">
      <c r="A250" s="14">
        <v>31</v>
      </c>
      <c r="B250" s="15" t="str">
        <f>Мсписки!A37</f>
        <v>Безматерных Иван, РНУс</v>
      </c>
      <c r="E250" s="2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2:39" ht="14.25" customHeight="1">
      <c r="B251" s="17">
        <v>61</v>
      </c>
      <c r="C251" s="18" t="s">
        <v>279</v>
      </c>
      <c r="E251" s="20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1:39" ht="14.25" customHeight="1">
      <c r="A252" s="14">
        <f>129-31</f>
        <v>98</v>
      </c>
      <c r="B252" s="19" t="str">
        <f>Мсписки!A104</f>
        <v>_</v>
      </c>
      <c r="C252" s="20"/>
      <c r="E252" s="20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3:39" ht="14.25" customHeight="1">
      <c r="C253" s="17">
        <v>95</v>
      </c>
      <c r="D253" s="18" t="s">
        <v>243</v>
      </c>
      <c r="E253" s="20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1:39" ht="14.25" customHeight="1">
      <c r="A254" s="14">
        <v>95</v>
      </c>
      <c r="B254" s="15" t="str">
        <f>Мсписки!A101</f>
        <v>_</v>
      </c>
      <c r="C254" s="20"/>
      <c r="D254" s="20"/>
      <c r="E254" s="20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2:39" ht="14.25" customHeight="1">
      <c r="B255" s="17">
        <v>62</v>
      </c>
      <c r="C255" s="21" t="s">
        <v>243</v>
      </c>
      <c r="D255" s="20"/>
      <c r="E255" s="20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1:39" ht="14.25" customHeight="1">
      <c r="A256" s="14">
        <v>34</v>
      </c>
      <c r="B256" s="19" t="str">
        <f>Мсписки!A40</f>
        <v>Сафаров Ильнар, РБТс</v>
      </c>
      <c r="D256" s="20"/>
      <c r="E256" s="20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4:39" ht="14.25" customHeight="1">
      <c r="D257" s="17">
        <v>112</v>
      </c>
      <c r="E257" s="21" t="s">
        <v>213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1:39" ht="14.25" customHeight="1">
      <c r="A258" s="14">
        <v>63</v>
      </c>
      <c r="B258" s="15" t="str">
        <f>Мсписки!A69</f>
        <v>Гарифуллин Данил, РТАс</v>
      </c>
      <c r="D258" s="20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2:39" ht="14.25" customHeight="1">
      <c r="B259" s="17">
        <v>63</v>
      </c>
      <c r="C259" s="18" t="s">
        <v>258</v>
      </c>
      <c r="D259" s="20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1:39" ht="14.25" customHeight="1">
      <c r="A260" s="14">
        <f>129-A258</f>
        <v>66</v>
      </c>
      <c r="B260" s="19" t="str">
        <f>Мсписки!A72</f>
        <v>Иргалиев Ильдар, РЧЕс</v>
      </c>
      <c r="C260" s="20"/>
      <c r="D260" s="2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3:39" ht="14.25" customHeight="1">
      <c r="C261" s="17">
        <v>96</v>
      </c>
      <c r="D261" s="21" t="s">
        <v>213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1:39" ht="14.25" customHeight="1">
      <c r="A262" s="14">
        <v>127</v>
      </c>
      <c r="B262" s="15" t="str">
        <f>Мсписки!A133</f>
        <v>_</v>
      </c>
      <c r="C262" s="20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2:39" ht="14.25" customHeight="1">
      <c r="B263" s="17">
        <v>64</v>
      </c>
      <c r="C263" s="21" t="s">
        <v>213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1:39" ht="14.25" customHeight="1">
      <c r="A264" s="14">
        <v>2</v>
      </c>
      <c r="B264" s="19" t="str">
        <f>Мсписки!A8</f>
        <v>Суюндуков Фанис, СИБг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6:39" ht="14.25" customHeight="1">
      <c r="F265" s="12"/>
      <c r="G265" s="12"/>
      <c r="H265" s="12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1:39" ht="6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1:39" ht="6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1:39" ht="6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1:39" ht="6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1:39" ht="6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1:39" ht="6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1:39" ht="6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1:39" ht="6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1:39" ht="6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1:39" ht="6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1:39" ht="6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1:39" ht="6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1:39" ht="6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</sheetData>
  <sheetProtection sheet="1" objects="1" scenarios="1"/>
  <mergeCells count="12">
    <mergeCell ref="A200:J200"/>
    <mergeCell ref="A201:J201"/>
    <mergeCell ref="A134:J134"/>
    <mergeCell ref="A135:J135"/>
    <mergeCell ref="A69:J69"/>
    <mergeCell ref="A133:J133"/>
    <mergeCell ref="A67:J67"/>
    <mergeCell ref="A199:J199"/>
    <mergeCell ref="A1:J1"/>
    <mergeCell ref="A2:J2"/>
    <mergeCell ref="A3:J3"/>
    <mergeCell ref="A68:J68"/>
  </mergeCells>
  <conditionalFormatting sqref="H126:I132 H136:I141 C138:C140 F118:F132 C132 G102:G132 G191:I198 G70:I72 C6:C8 C170:C172 H143:I189 D90:D96 H102:H124 D70:D72 A70:B132 C70 C72:C74 C76:C78 C80:C82 C84:C86 D74:D80 E126:E132 E70:E76 F70:F84 I74:I124 G74:H100 D130:D132 E78:E92 D82:D88 C88:C90 C92:C94 C96:C98 C100:C102 C104:C106 D98:D104 E94:E108 C108:C110 D106:D112 C112:C114 F86:F116 C116:C118 C120:C122 D114:D120 E110:E124 D122:D128 C124:C126 C128:C130 A4:B66 C66 D64:D66 C62:C64 C58:C60 E60:E66 C54:C56 G36:G66 D56:D62 E44:E58 D48:D54 F52:F66 C22:C24 H4:I66 G4:G34 C26:C28 C42:C44 C50:C52 C46:C48 D40:D46 C34:C36 C38:C40 D32:D38 E28:E42 C30:C32 D24:D30 F20:F50 C18:C20 E12:E26 F4:F18 E4:E10 D16:D22 C10:C12 C14:C16 D8:D14 D4:D6 C4 D196:D198 C198 E192:E198 A136:B198 D188:D194 F184:F198 C158:C160 C178:C180 C182:C184 C194:C196 C190:C192 C186:C188 D180:D186 C174:C176 E176:E190 G168:G189 D172:D178 E160:E174 D164:D170 G136:G166 C146:C148 F152:F182 C166:C168 C162:C164 D156:D162 F136:F150 C150:C152 C154:C156 D148:D154 C142:C144 E144:E158 E136:E142 D140:D146 D136:D138 C136 A202:B265 C264:C265 D262:D265 D254:D260 C252:C254 C260:C262 C256:C258 F250:F265 C248:C250 E258:E265 C244:C246 D230:D236 C220:C222 D246:D252 E242:E256 D238:D244 C224:C226 C232:C234 C240:C242 C236:C238 G234:G265 E226:E240 H202:I265 G202:G232 C228:C230 D222:D228 F218:F248 E210:E224 D214:D220 F202:F216 E202:E208 C208:C210 C216:C218 C212:C214 D206:D212 D202:D204 C202 C204:C20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233"/>
  <sheetViews>
    <sheetView showGridLines="0" showZeros="0" showOutlineSymbols="0" view="pageBreakPreview" zoomScaleNormal="77" zoomScaleSheetLayoutView="100" workbookViewId="0" topLeftCell="A1">
      <selection activeCell="A1" sqref="A1:M1"/>
    </sheetView>
  </sheetViews>
  <sheetFormatPr defaultColWidth="9.140625" defaultRowHeight="14.25" customHeight="1"/>
  <cols>
    <col min="1" max="1" width="3.7109375" style="44" customWidth="1"/>
    <col min="2" max="2" width="15.7109375" style="44" customWidth="1"/>
    <col min="3" max="10" width="8.7109375" style="44" customWidth="1"/>
    <col min="11" max="13" width="8.7109375" style="43" customWidth="1"/>
    <col min="14" max="21" width="9.140625" style="43" customWidth="1"/>
    <col min="22" max="16384" width="9.140625" style="44" customWidth="1"/>
  </cols>
  <sheetData>
    <row r="1" spans="1:15" ht="14.25" customHeight="1">
      <c r="A1" s="121" t="str">
        <f>Мсписки!A1</f>
        <v>XXIII СПАРТАКИАДА ШКОЛЬНИКОВ РЕСПУБЛИКИ БАШКОРТОСТАН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O1" s="2" t="s">
        <v>68</v>
      </c>
    </row>
    <row r="2" spans="1:15" ht="14.25" customHeight="1">
      <c r="A2" s="121" t="str">
        <f>Мсписки!A2</f>
        <v>Мужской разряд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O2" s="3" t="s">
        <v>69</v>
      </c>
    </row>
    <row r="3" spans="1:13" ht="14.25" customHeight="1">
      <c r="A3" s="122" t="str">
        <f>Мсписки!A3</f>
        <v>с.Мишкино. 28 мая 2021 г.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21" ht="14.25" customHeight="1">
      <c r="A4" s="45">
        <v>-1</v>
      </c>
      <c r="B4" s="46" t="str">
        <f>IF('Мсетка1-4'!C5='Мсетка1-4'!B4,'Мсетка1-4'!B6,IF('Мсетка1-4'!C5='Мсетка1-4'!B6,'Мсетка1-4'!B4,0))</f>
        <v>_</v>
      </c>
      <c r="C4" s="47"/>
      <c r="D4" s="45">
        <v>-97</v>
      </c>
      <c r="E4" s="46" t="str">
        <f>IF('Мсетка1-4'!E11='Мсетка1-4'!D7,'Мсетка1-4'!D15,IF('Мсетка1-4'!E11='Мсетка1-4'!D15,'Мсетка1-4'!D7,0))</f>
        <v>Мугинов Максим, РКИс</v>
      </c>
      <c r="F4" s="47"/>
      <c r="G4" s="47"/>
      <c r="H4" s="47"/>
      <c r="I4" s="47"/>
      <c r="J4" s="47"/>
      <c r="K4" s="48"/>
      <c r="L4" s="48"/>
      <c r="M4" s="48" t="s">
        <v>76</v>
      </c>
      <c r="N4" s="48"/>
      <c r="O4" s="48"/>
      <c r="P4" s="48"/>
      <c r="Q4" s="48"/>
      <c r="R4" s="48"/>
      <c r="S4" s="48"/>
      <c r="T4" s="48"/>
      <c r="U4" s="48"/>
    </row>
    <row r="5" spans="1:21" ht="14.25" customHeight="1">
      <c r="A5" s="45"/>
      <c r="B5" s="17">
        <v>128</v>
      </c>
      <c r="C5" s="49" t="s">
        <v>259</v>
      </c>
      <c r="D5" s="47"/>
      <c r="E5" s="50"/>
      <c r="F5" s="47"/>
      <c r="G5" s="47"/>
      <c r="H5" s="47"/>
      <c r="I5" s="51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4.25" customHeight="1">
      <c r="A6" s="45">
        <v>-2</v>
      </c>
      <c r="B6" s="52" t="str">
        <f>IF('Мсетка1-4'!C9='Мсетка1-4'!B8,'Мсетка1-4'!B10,IF('Мсетка1-4'!C9='Мсетка1-4'!B10,'Мсетка1-4'!B8,0))</f>
        <v>Шаймиев Максим, РТАс</v>
      </c>
      <c r="C6" s="17">
        <v>160</v>
      </c>
      <c r="D6" s="49" t="s">
        <v>258</v>
      </c>
      <c r="E6" s="17"/>
      <c r="F6" s="53"/>
      <c r="G6" s="47"/>
      <c r="H6" s="45">
        <v>-121</v>
      </c>
      <c r="I6" s="46" t="str">
        <f>IF('Мсетка1-4'!G35='Мсетка1-4'!F51,'Мсетка1-4'!F19,IF('Мсетка1-4'!G35='Мсетка1-4'!F19,'Мсетка1-4'!F51,0))</f>
        <v>Макаров Роман, РККс</v>
      </c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4.25" customHeight="1">
      <c r="A7" s="45"/>
      <c r="B7" s="45">
        <v>-96</v>
      </c>
      <c r="C7" s="54" t="str">
        <f>IF('Мсетка1-4'!D261='Мсетка1-4'!C263,'Мсетка1-4'!C259,IF('Мсетка1-4'!D261='Мсетка1-4'!C259,'Мсетка1-4'!C263,0))</f>
        <v>Гарифуллин Данил, РТАс</v>
      </c>
      <c r="D7" s="50"/>
      <c r="E7" s="17">
        <v>208</v>
      </c>
      <c r="F7" s="55" t="s">
        <v>244</v>
      </c>
      <c r="G7" s="47"/>
      <c r="H7" s="47"/>
      <c r="I7" s="50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4.25" customHeight="1">
      <c r="A8" s="45">
        <v>-3</v>
      </c>
      <c r="B8" s="46" t="str">
        <f>IF('Мсетка1-4'!C13='Мсетка1-4'!B12,'Мсетка1-4'!B14,IF('Мсетка1-4'!C13='Мсетка1-4'!B14,'Мсетка1-4'!B12,0))</f>
        <v>_</v>
      </c>
      <c r="C8" s="47"/>
      <c r="D8" s="17">
        <v>192</v>
      </c>
      <c r="E8" s="56" t="s">
        <v>279</v>
      </c>
      <c r="F8" s="50"/>
      <c r="G8" s="47"/>
      <c r="H8" s="47"/>
      <c r="I8" s="57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4.25" customHeight="1">
      <c r="A9" s="45"/>
      <c r="B9" s="17">
        <v>129</v>
      </c>
      <c r="C9" s="58"/>
      <c r="D9" s="50"/>
      <c r="E9" s="51"/>
      <c r="F9" s="50"/>
      <c r="G9" s="47"/>
      <c r="H9" s="47"/>
      <c r="I9" s="5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4.25" customHeight="1">
      <c r="A10" s="45">
        <v>-4</v>
      </c>
      <c r="B10" s="52" t="str">
        <f>IF('Мсетка1-4'!C17='Мсетка1-4'!B16,'Мсетка1-4'!B18,IF('Мсетка1-4'!C17='Мсетка1-4'!B18,'Мсетка1-4'!B16,0))</f>
        <v>_</v>
      </c>
      <c r="C10" s="17">
        <v>161</v>
      </c>
      <c r="D10" s="59" t="s">
        <v>279</v>
      </c>
      <c r="E10" s="51"/>
      <c r="F10" s="17">
        <v>224</v>
      </c>
      <c r="G10" s="55" t="s">
        <v>244</v>
      </c>
      <c r="H10" s="51"/>
      <c r="I10" s="50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4.25" customHeight="1">
      <c r="A11" s="45"/>
      <c r="B11" s="45">
        <v>-95</v>
      </c>
      <c r="C11" s="54" t="str">
        <f>IF('Мсетка1-4'!D253='Мсетка1-4'!C255,'Мсетка1-4'!C251,IF('Мсетка1-4'!D253='Мсетка1-4'!C251,'Мсетка1-4'!C255,0))</f>
        <v>Безматерных Иван, РНУс</v>
      </c>
      <c r="D11" s="47"/>
      <c r="E11" s="51"/>
      <c r="F11" s="50"/>
      <c r="G11" s="50"/>
      <c r="H11" s="51"/>
      <c r="I11" s="50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4.25" customHeight="1">
      <c r="A12" s="45">
        <v>-5</v>
      </c>
      <c r="B12" s="46" t="str">
        <f>IF('Мсетка1-4'!C21='Мсетка1-4'!B20,'Мсетка1-4'!B22,IF('Мсетка1-4'!C21='Мсетка1-4'!B22,'Мсетка1-4'!B20,0))</f>
        <v>_</v>
      </c>
      <c r="C12" s="47"/>
      <c r="D12" s="45">
        <v>-98</v>
      </c>
      <c r="E12" s="46" t="str">
        <f>IF('Мсетка1-4'!E27='Мсетка1-4'!D23,'Мсетка1-4'!D31,IF('Мсетка1-4'!E27='Мсетка1-4'!D31,'Мсетка1-4'!D23,0))</f>
        <v>Ильин Валерий, РМШс</v>
      </c>
      <c r="F12" s="50"/>
      <c r="G12" s="50"/>
      <c r="H12" s="51"/>
      <c r="I12" s="50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4.25" customHeight="1">
      <c r="A13" s="45"/>
      <c r="B13" s="17">
        <v>130</v>
      </c>
      <c r="C13" s="49"/>
      <c r="D13" s="47"/>
      <c r="E13" s="50"/>
      <c r="F13" s="50"/>
      <c r="G13" s="50"/>
      <c r="H13" s="51"/>
      <c r="I13" s="17">
        <v>244</v>
      </c>
      <c r="J13" s="55" t="s">
        <v>219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4.25" customHeight="1">
      <c r="A14" s="45">
        <v>-6</v>
      </c>
      <c r="B14" s="52" t="str">
        <f>IF('Мсетка1-4'!C25='Мсетка1-4'!B24,'Мсетка1-4'!B26,IF('Мсетка1-4'!C25='Мсетка1-4'!B26,'Мсетка1-4'!B24,0))</f>
        <v>_</v>
      </c>
      <c r="C14" s="17">
        <v>162</v>
      </c>
      <c r="D14" s="49" t="s">
        <v>229</v>
      </c>
      <c r="E14" s="17"/>
      <c r="F14" s="60"/>
      <c r="G14" s="17">
        <v>232</v>
      </c>
      <c r="H14" s="55" t="s">
        <v>244</v>
      </c>
      <c r="I14" s="17"/>
      <c r="J14" s="6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4.25" customHeight="1">
      <c r="A15" s="45"/>
      <c r="B15" s="45">
        <v>-94</v>
      </c>
      <c r="C15" s="54" t="str">
        <f>IF('Мсетка1-4'!D245='Мсетка1-4'!C247,'Мсетка1-4'!C243,IF('Мсетка1-4'!D245='Мсетка1-4'!C243,'Мсетка1-4'!C247,0))</f>
        <v>Гафуров Марат, РЕРс</v>
      </c>
      <c r="D15" s="50"/>
      <c r="E15" s="17">
        <v>209</v>
      </c>
      <c r="F15" s="62" t="s">
        <v>227</v>
      </c>
      <c r="G15" s="50"/>
      <c r="H15" s="50"/>
      <c r="I15" s="50"/>
      <c r="J15" s="50"/>
      <c r="K15" s="63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4.25" customHeight="1">
      <c r="A16" s="45">
        <v>-7</v>
      </c>
      <c r="B16" s="46" t="str">
        <f>IF('Мсетка1-4'!C29='Мсетка1-4'!B28,'Мсетка1-4'!B30,IF('Мсетка1-4'!C29='Мсетка1-4'!B30,'Мсетка1-4'!B28,0))</f>
        <v>_</v>
      </c>
      <c r="C16" s="47"/>
      <c r="D16" s="17">
        <v>193</v>
      </c>
      <c r="E16" s="56" t="s">
        <v>251</v>
      </c>
      <c r="F16" s="47"/>
      <c r="G16" s="50"/>
      <c r="H16" s="50"/>
      <c r="I16" s="50"/>
      <c r="J16" s="50"/>
      <c r="K16" s="63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14.25" customHeight="1">
      <c r="A17" s="45"/>
      <c r="B17" s="17">
        <v>131</v>
      </c>
      <c r="C17" s="49"/>
      <c r="D17" s="50"/>
      <c r="E17" s="51"/>
      <c r="F17" s="47"/>
      <c r="G17" s="50"/>
      <c r="H17" s="50"/>
      <c r="I17" s="50"/>
      <c r="J17" s="50"/>
      <c r="K17" s="63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14.25" customHeight="1">
      <c r="A18" s="45">
        <v>-8</v>
      </c>
      <c r="B18" s="52" t="str">
        <f>IF('Мсетка1-4'!C33='Мсетка1-4'!B32,'Мсетка1-4'!B34,IF('Мсетка1-4'!C33='Мсетка1-4'!B34,'Мсетка1-4'!B32,0))</f>
        <v>_</v>
      </c>
      <c r="C18" s="17">
        <v>163</v>
      </c>
      <c r="D18" s="59" t="s">
        <v>251</v>
      </c>
      <c r="E18" s="51"/>
      <c r="F18" s="45">
        <v>-120</v>
      </c>
      <c r="G18" s="52" t="str">
        <f>IF('Мсетка1-4'!F249='Мсетка1-4'!E241,'Мсетка1-4'!E257,IF('Мсетка1-4'!F249='Мсетка1-4'!E257,'Мсетка1-4'!E241,0))</f>
        <v>Мирун Александр, ОКТг</v>
      </c>
      <c r="H18" s="50"/>
      <c r="I18" s="50"/>
      <c r="J18" s="50"/>
      <c r="K18" s="63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4.25" customHeight="1">
      <c r="A19" s="45"/>
      <c r="B19" s="64">
        <v>-93</v>
      </c>
      <c r="C19" s="54" t="str">
        <f>IF('Мсетка1-4'!D237='Мсетка1-4'!C239,'Мсетка1-4'!C235,IF('Мсетка1-4'!D237='Мсетка1-4'!C235,'Мсетка1-4'!C239,0))</f>
        <v>Шарипов Александр, РКЛс</v>
      </c>
      <c r="D19" s="47"/>
      <c r="E19" s="51"/>
      <c r="F19" s="47"/>
      <c r="G19" s="51"/>
      <c r="H19" s="50"/>
      <c r="I19" s="50"/>
      <c r="J19" s="50"/>
      <c r="K19" s="63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4.25" customHeight="1">
      <c r="A20" s="45">
        <v>-9</v>
      </c>
      <c r="B20" s="46" t="str">
        <f>IF('Мсетка1-4'!C37='Мсетка1-4'!B36,'Мсетка1-4'!B38,IF('Мсетка1-4'!C37='Мсетка1-4'!B38,'Мсетка1-4'!B36,0))</f>
        <v>_</v>
      </c>
      <c r="C20" s="47"/>
      <c r="D20" s="45">
        <v>-99</v>
      </c>
      <c r="E20" s="46" t="str">
        <f>IF('Мсетка1-4'!E43='Мсетка1-4'!D39,'Мсетка1-4'!D47,IF('Мсетка1-4'!E43='Мсетка1-4'!D47,'Мсетка1-4'!D39,0))</f>
        <v>Габдрафиков Тимур, РБКс</v>
      </c>
      <c r="F20" s="47"/>
      <c r="G20" s="51"/>
      <c r="H20" s="50"/>
      <c r="I20" s="50"/>
      <c r="J20" s="50"/>
      <c r="K20" s="63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4.25" customHeight="1">
      <c r="A21" s="45"/>
      <c r="B21" s="17">
        <v>132</v>
      </c>
      <c r="C21" s="49"/>
      <c r="D21" s="47"/>
      <c r="E21" s="50"/>
      <c r="F21" s="47"/>
      <c r="G21" s="51"/>
      <c r="H21" s="50"/>
      <c r="I21" s="50"/>
      <c r="J21" s="50"/>
      <c r="K21" s="63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4.25" customHeight="1">
      <c r="A22" s="45">
        <v>-10</v>
      </c>
      <c r="B22" s="52" t="str">
        <f>IF('Мсетка1-4'!C41='Мсетка1-4'!B40,'Мсетка1-4'!B42,IF('Мсетка1-4'!C41='Мсетка1-4'!B42,'Мсетка1-4'!B40,0))</f>
        <v>_</v>
      </c>
      <c r="C22" s="17">
        <v>164</v>
      </c>
      <c r="D22" s="49" t="s">
        <v>270</v>
      </c>
      <c r="E22" s="17"/>
      <c r="F22" s="53"/>
      <c r="G22" s="51"/>
      <c r="H22" s="17">
        <v>240</v>
      </c>
      <c r="I22" s="56" t="s">
        <v>221</v>
      </c>
      <c r="J22" s="50"/>
      <c r="K22" s="63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4.25" customHeight="1">
      <c r="A23" s="45"/>
      <c r="B23" s="45">
        <v>-92</v>
      </c>
      <c r="C23" s="54" t="str">
        <f>IF('Мсетка1-4'!D229='Мсетка1-4'!C231,'Мсетка1-4'!C227,IF('Мсетка1-4'!D229='Мсетка1-4'!C227,'Мсетка1-4'!C231,0))</f>
        <v>Абдрахманов Ильнур, РМЕс</v>
      </c>
      <c r="D23" s="50"/>
      <c r="E23" s="17">
        <v>210</v>
      </c>
      <c r="F23" s="55" t="s">
        <v>235</v>
      </c>
      <c r="G23" s="51"/>
      <c r="H23" s="50"/>
      <c r="I23" s="47"/>
      <c r="J23" s="50"/>
      <c r="K23" s="63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14.25" customHeight="1">
      <c r="A24" s="45">
        <v>-11</v>
      </c>
      <c r="B24" s="46" t="str">
        <f>IF('Мсетка1-4'!C45='Мсетка1-4'!B44,'Мсетка1-4'!B46,IF('Мсетка1-4'!C45='Мсетка1-4'!B46,'Мсетка1-4'!B44,0))</f>
        <v>_</v>
      </c>
      <c r="C24" s="47"/>
      <c r="D24" s="17">
        <v>194</v>
      </c>
      <c r="E24" s="56" t="s">
        <v>270</v>
      </c>
      <c r="F24" s="50"/>
      <c r="G24" s="51"/>
      <c r="H24" s="50"/>
      <c r="I24" s="47"/>
      <c r="J24" s="50"/>
      <c r="K24" s="63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14.25" customHeight="1">
      <c r="A25" s="45"/>
      <c r="B25" s="17">
        <v>133</v>
      </c>
      <c r="C25" s="49"/>
      <c r="D25" s="50"/>
      <c r="E25" s="51"/>
      <c r="F25" s="50"/>
      <c r="G25" s="51"/>
      <c r="H25" s="50"/>
      <c r="I25" s="47"/>
      <c r="J25" s="50"/>
      <c r="K25" s="63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4.25" customHeight="1">
      <c r="A26" s="45">
        <v>-12</v>
      </c>
      <c r="B26" s="52" t="str">
        <f>IF('Мсетка1-4'!C49='Мсетка1-4'!B48,'Мсетка1-4'!B50,IF('Мсетка1-4'!C49='Мсетка1-4'!B50,'Мсетка1-4'!B48,0))</f>
        <v>_</v>
      </c>
      <c r="C26" s="17">
        <v>165</v>
      </c>
      <c r="D26" s="59" t="s">
        <v>234</v>
      </c>
      <c r="E26" s="51"/>
      <c r="F26" s="17">
        <v>225</v>
      </c>
      <c r="G26" s="55" t="s">
        <v>235</v>
      </c>
      <c r="H26" s="50"/>
      <c r="I26" s="47"/>
      <c r="J26" s="50"/>
      <c r="K26" s="63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4.25" customHeight="1">
      <c r="A27" s="45"/>
      <c r="B27" s="45">
        <v>-91</v>
      </c>
      <c r="C27" s="54" t="str">
        <f>IF('Мсетка1-4'!D221='Мсетка1-4'!C223,'Мсетка1-4'!C219,IF('Мсетка1-4'!D221='Мсетка1-4'!C219,'Мсетка1-4'!C223,0))</f>
        <v>Басыров Ильяс, РАЛс</v>
      </c>
      <c r="D27" s="47"/>
      <c r="E27" s="51"/>
      <c r="F27" s="50"/>
      <c r="G27" s="50"/>
      <c r="H27" s="50"/>
      <c r="I27" s="47"/>
      <c r="J27" s="50"/>
      <c r="K27" s="63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14.25" customHeight="1">
      <c r="A28" s="45">
        <v>-13</v>
      </c>
      <c r="B28" s="46" t="str">
        <f>IF('Мсетка1-4'!C53='Мсетка1-4'!B52,'Мсетка1-4'!B54,IF('Мсетка1-4'!C53='Мсетка1-4'!B54,'Мсетка1-4'!B52,0))</f>
        <v>_</v>
      </c>
      <c r="C28" s="47"/>
      <c r="D28" s="45">
        <v>-100</v>
      </c>
      <c r="E28" s="46" t="str">
        <f>IF('Мсетка1-4'!E59='Мсетка1-4'!D55,'Мсетка1-4'!D63,IF('Мсетка1-4'!E59='Мсетка1-4'!D63,'Мсетка1-4'!D55,0))</f>
        <v>Хакимов Арсен, РБКс</v>
      </c>
      <c r="F28" s="50"/>
      <c r="G28" s="50"/>
      <c r="H28" s="50"/>
      <c r="I28" s="47"/>
      <c r="J28" s="50"/>
      <c r="K28" s="63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4.25" customHeight="1">
      <c r="A29" s="45"/>
      <c r="B29" s="17">
        <v>134</v>
      </c>
      <c r="C29" s="49"/>
      <c r="D29" s="47"/>
      <c r="E29" s="50"/>
      <c r="F29" s="50"/>
      <c r="G29" s="50"/>
      <c r="H29" s="50"/>
      <c r="I29" s="47"/>
      <c r="J29" s="50"/>
      <c r="K29" s="63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4.25" customHeight="1">
      <c r="A30" s="45">
        <v>-14</v>
      </c>
      <c r="B30" s="52" t="str">
        <f>IF('Мсетка1-4'!C57='Мсетка1-4'!B56,'Мсетка1-4'!B58,IF('Мсетка1-4'!C57='Мсетка1-4'!B58,'Мсетка1-4'!B56,0))</f>
        <v>_</v>
      </c>
      <c r="C30" s="17">
        <v>166</v>
      </c>
      <c r="D30" s="49" t="s">
        <v>246</v>
      </c>
      <c r="E30" s="17"/>
      <c r="F30" s="60"/>
      <c r="G30" s="17">
        <v>233</v>
      </c>
      <c r="H30" s="56" t="s">
        <v>221</v>
      </c>
      <c r="I30" s="47"/>
      <c r="J30" s="17">
        <v>248</v>
      </c>
      <c r="K30" s="65" t="s">
        <v>219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4.25" customHeight="1">
      <c r="A31" s="45"/>
      <c r="B31" s="45">
        <v>-90</v>
      </c>
      <c r="C31" s="54" t="str">
        <f>IF('Мсетка1-4'!D213='Мсетка1-4'!C215,'Мсетка1-4'!C211,IF('Мсетка1-4'!D213='Мсетка1-4'!C211,'Мсетка1-4'!C215,0))</f>
        <v>Камалиев Динис, РБВс</v>
      </c>
      <c r="D31" s="50"/>
      <c r="E31" s="17">
        <v>211</v>
      </c>
      <c r="F31" s="56" t="s">
        <v>241</v>
      </c>
      <c r="G31" s="50"/>
      <c r="H31" s="47"/>
      <c r="I31" s="47"/>
      <c r="J31" s="50"/>
      <c r="K31" s="66"/>
      <c r="L31" s="63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4.25" customHeight="1">
      <c r="A32" s="45">
        <v>-15</v>
      </c>
      <c r="B32" s="46" t="str">
        <f>IF('Мсетка1-4'!C61='Мсетка1-4'!B60,'Мсетка1-4'!B62,IF('Мсетка1-4'!C61='Мсетка1-4'!B62,'Мсетка1-4'!B60,0))</f>
        <v>_</v>
      </c>
      <c r="C32" s="47"/>
      <c r="D32" s="17">
        <v>195</v>
      </c>
      <c r="E32" s="56" t="s">
        <v>263</v>
      </c>
      <c r="F32" s="47"/>
      <c r="G32" s="50"/>
      <c r="H32" s="47"/>
      <c r="I32" s="47"/>
      <c r="J32" s="17"/>
      <c r="K32" s="67"/>
      <c r="L32" s="63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4.25" customHeight="1">
      <c r="A33" s="45"/>
      <c r="B33" s="17">
        <v>135</v>
      </c>
      <c r="C33" s="49"/>
      <c r="D33" s="50"/>
      <c r="E33" s="47"/>
      <c r="F33" s="47"/>
      <c r="G33" s="50"/>
      <c r="H33" s="47"/>
      <c r="I33" s="47"/>
      <c r="J33" s="50"/>
      <c r="K33" s="67"/>
      <c r="L33" s="63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4.25" customHeight="1">
      <c r="A34" s="45">
        <v>-16</v>
      </c>
      <c r="B34" s="52" t="str">
        <f>IF('Мсетка1-4'!C65='Мсетка1-4'!B64,'Мсетка1-4'!B66,IF('Мсетка1-4'!C65='Мсетка1-4'!B66,'Мсетка1-4'!B64,0))</f>
        <v>_</v>
      </c>
      <c r="C34" s="17">
        <v>167</v>
      </c>
      <c r="D34" s="59" t="s">
        <v>263</v>
      </c>
      <c r="E34" s="47"/>
      <c r="F34" s="45">
        <v>-119</v>
      </c>
      <c r="G34" s="52" t="str">
        <f>IF('Мсетка1-4'!F217='Мсетка1-4'!E209,'Мсетка1-4'!E225,IF('Мсетка1-4'!F217='Мсетка1-4'!E225,'Мсетка1-4'!E209,0))</f>
        <v>Ярмухаметов Булат, РХАс</v>
      </c>
      <c r="H34" s="47"/>
      <c r="I34" s="68"/>
      <c r="J34" s="69"/>
      <c r="K34" s="67"/>
      <c r="L34" s="63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4.25" customHeight="1">
      <c r="A35" s="45"/>
      <c r="B35" s="45">
        <v>-89</v>
      </c>
      <c r="C35" s="54" t="str">
        <f>IF('Мсетка1-4'!D205='Мсетка1-4'!C207,'Мсетка1-4'!C203,IF('Мсетка1-4'!D205='Мсетка1-4'!C203,'Мсетка1-4'!C207,0))</f>
        <v>Саитгареев Ильнур, РСАс</v>
      </c>
      <c r="D35" s="47"/>
      <c r="E35" s="47"/>
      <c r="F35" s="47"/>
      <c r="G35" s="47"/>
      <c r="H35" s="47"/>
      <c r="I35" s="68"/>
      <c r="J35" s="70"/>
      <c r="K35" s="67"/>
      <c r="L35" s="63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4.25" customHeight="1">
      <c r="A36" s="45">
        <v>-17</v>
      </c>
      <c r="B36" s="46" t="str">
        <f>IF('Мсетка1-4'!C71='Мсетка1-4'!B70,'Мсетка1-4'!B72,IF('Мсетка1-4'!C71='Мсетка1-4'!B72,'Мсетка1-4'!B70,0))</f>
        <v>_</v>
      </c>
      <c r="C36" s="47"/>
      <c r="D36" s="45">
        <v>-101</v>
      </c>
      <c r="E36" s="46" t="str">
        <f>IF('Мсетка1-4'!E77='Мсетка1-4'!D73,'Мсетка1-4'!D81,IF('Мсетка1-4'!E77='Мсетка1-4'!D81,'Мсетка1-4'!D73,0))</f>
        <v>Ахметшин Ильяс, РБУс</v>
      </c>
      <c r="F36" s="47"/>
      <c r="G36" s="47"/>
      <c r="H36" s="47"/>
      <c r="I36" s="47"/>
      <c r="J36" s="50"/>
      <c r="K36" s="67"/>
      <c r="L36" s="63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4.25" customHeight="1">
      <c r="A37" s="45"/>
      <c r="B37" s="17">
        <v>136</v>
      </c>
      <c r="C37" s="49"/>
      <c r="D37" s="47"/>
      <c r="E37" s="50"/>
      <c r="F37" s="47"/>
      <c r="G37" s="47"/>
      <c r="H37" s="47"/>
      <c r="I37" s="51"/>
      <c r="J37" s="50"/>
      <c r="K37" s="67"/>
      <c r="L37" s="63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4.25" customHeight="1">
      <c r="A38" s="45">
        <v>-18</v>
      </c>
      <c r="B38" s="52" t="str">
        <f>IF('Мсетка1-4'!C75='Мсетка1-4'!B74,'Мсетка1-4'!B76,IF('Мсетка1-4'!C75='Мсетка1-4'!B76,'Мсетка1-4'!B74,0))</f>
        <v>_</v>
      </c>
      <c r="C38" s="17">
        <v>168</v>
      </c>
      <c r="D38" s="49" t="s">
        <v>264</v>
      </c>
      <c r="E38" s="17"/>
      <c r="F38" s="53"/>
      <c r="G38" s="47"/>
      <c r="H38" s="45">
        <v>-122</v>
      </c>
      <c r="I38" s="46" t="str">
        <f>IF('Мсетка1-4'!G101='Мсетка1-4'!F85,'Мсетка1-4'!F117,IF('Мсетка1-4'!G101='Мсетка1-4'!F117,'Мсетка1-4'!F85,0))</f>
        <v>Каипов Спартак, РХАс</v>
      </c>
      <c r="J38" s="50"/>
      <c r="K38" s="67"/>
      <c r="L38" s="63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14.25" customHeight="1">
      <c r="A39" s="45"/>
      <c r="B39" s="45">
        <v>-88</v>
      </c>
      <c r="C39" s="54" t="str">
        <f>IF('Мсетка1-4'!D195='Мсетка1-4'!C197,'Мсетка1-4'!C193,IF('Мсетка1-4'!D195='Мсетка1-4'!C193,'Мсетка1-4'!C197,0))</f>
        <v>Самарин Данил, РСАс</v>
      </c>
      <c r="D39" s="50"/>
      <c r="E39" s="17">
        <v>212</v>
      </c>
      <c r="F39" s="55" t="s">
        <v>238</v>
      </c>
      <c r="G39" s="47"/>
      <c r="H39" s="47"/>
      <c r="I39" s="50"/>
      <c r="J39" s="50"/>
      <c r="K39" s="67"/>
      <c r="L39" s="63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14.25" customHeight="1">
      <c r="A40" s="45">
        <v>-19</v>
      </c>
      <c r="B40" s="46" t="str">
        <f>IF('Мсетка1-4'!C79='Мсетка1-4'!B78,'Мсетка1-4'!B80,IF('Мсетка1-4'!C79='Мсетка1-4'!B80,'Мсетка1-4'!B78,0))</f>
        <v>_</v>
      </c>
      <c r="C40" s="47"/>
      <c r="D40" s="17">
        <v>196</v>
      </c>
      <c r="E40" s="56" t="s">
        <v>264</v>
      </c>
      <c r="F40" s="50"/>
      <c r="G40" s="47"/>
      <c r="H40" s="47"/>
      <c r="I40" s="50"/>
      <c r="J40" s="50"/>
      <c r="K40" s="67"/>
      <c r="L40" s="63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4.25" customHeight="1">
      <c r="A41" s="45"/>
      <c r="B41" s="17">
        <v>137</v>
      </c>
      <c r="C41" s="58"/>
      <c r="D41" s="50"/>
      <c r="E41" s="51"/>
      <c r="F41" s="50"/>
      <c r="G41" s="47"/>
      <c r="H41" s="47"/>
      <c r="I41" s="50"/>
      <c r="J41" s="50"/>
      <c r="K41" s="67"/>
      <c r="L41" s="63"/>
      <c r="M41" s="48"/>
      <c r="N41" s="48"/>
      <c r="O41" s="48"/>
      <c r="P41" s="48"/>
      <c r="Q41" s="48"/>
      <c r="R41" s="48"/>
      <c r="S41" s="48"/>
      <c r="T41" s="48"/>
      <c r="U41" s="48"/>
    </row>
    <row r="42" spans="1:21" ht="14.25" customHeight="1">
      <c r="A42" s="45">
        <v>-20</v>
      </c>
      <c r="B42" s="52" t="str">
        <f>IF('Мсетка1-4'!C83='Мсетка1-4'!B82,'Мсетка1-4'!B84,IF('Мсетка1-4'!C83='Мсетка1-4'!B84,'Мсетка1-4'!B82,0))</f>
        <v>_</v>
      </c>
      <c r="C42" s="17">
        <v>169</v>
      </c>
      <c r="D42" s="59" t="s">
        <v>274</v>
      </c>
      <c r="E42" s="51"/>
      <c r="F42" s="17">
        <v>226</v>
      </c>
      <c r="G42" s="55" t="s">
        <v>238</v>
      </c>
      <c r="H42" s="51"/>
      <c r="I42" s="50"/>
      <c r="J42" s="50"/>
      <c r="K42" s="67"/>
      <c r="L42" s="63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14.25" customHeight="1">
      <c r="A43" s="45"/>
      <c r="B43" s="45">
        <v>-87</v>
      </c>
      <c r="C43" s="54" t="str">
        <f>IF('Мсетка1-4'!D187='Мсетка1-4'!C189,'Мсетка1-4'!C185,IF('Мсетка1-4'!D187='Мсетка1-4'!C185,'Мсетка1-4'!C189,0))</f>
        <v>Шайхалиев Булат, НЕФг</v>
      </c>
      <c r="D43" s="47"/>
      <c r="E43" s="51"/>
      <c r="F43" s="50"/>
      <c r="G43" s="50"/>
      <c r="H43" s="51"/>
      <c r="I43" s="50"/>
      <c r="J43" s="50"/>
      <c r="K43" s="67"/>
      <c r="L43" s="63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4.25" customHeight="1">
      <c r="A44" s="45">
        <v>-21</v>
      </c>
      <c r="B44" s="46" t="str">
        <f>IF('Мсетка1-4'!C87='Мсетка1-4'!B86,'Мсетка1-4'!B88,IF('Мсетка1-4'!C87='Мсетка1-4'!B88,'Мсетка1-4'!B86,0))</f>
        <v>_</v>
      </c>
      <c r="C44" s="47"/>
      <c r="D44" s="45">
        <v>-102</v>
      </c>
      <c r="E44" s="46" t="str">
        <f>IF('Мсетка1-4'!E93='Мсетка1-4'!D89,'Мсетка1-4'!D97,IF('Мсетка1-4'!E93='Мсетка1-4'!D97,'Мсетка1-4'!D89,0))</f>
        <v>Уразгильдин Ямиль, РБМг</v>
      </c>
      <c r="F44" s="50"/>
      <c r="G44" s="50"/>
      <c r="H44" s="51"/>
      <c r="I44" s="50"/>
      <c r="J44" s="50"/>
      <c r="K44" s="71">
        <v>250</v>
      </c>
      <c r="L44" s="65" t="s">
        <v>219</v>
      </c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4.25" customHeight="1">
      <c r="A45" s="45"/>
      <c r="B45" s="17">
        <v>138</v>
      </c>
      <c r="C45" s="49"/>
      <c r="D45" s="47"/>
      <c r="E45" s="50"/>
      <c r="F45" s="50"/>
      <c r="G45" s="50"/>
      <c r="H45" s="51"/>
      <c r="I45" s="50"/>
      <c r="J45" s="50"/>
      <c r="K45" s="67"/>
      <c r="L45" s="66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4.25" customHeight="1">
      <c r="A46" s="45">
        <v>-22</v>
      </c>
      <c r="B46" s="52" t="str">
        <f>IF('Мсетка1-4'!C91='Мсетка1-4'!B90,'Мсетка1-4'!B92,IF('Мсетка1-4'!C91='Мсетка1-4'!B92,'Мсетка1-4'!B90,0))</f>
        <v>_</v>
      </c>
      <c r="C46" s="17">
        <v>170</v>
      </c>
      <c r="D46" s="49" t="s">
        <v>233</v>
      </c>
      <c r="E46" s="17"/>
      <c r="F46" s="60"/>
      <c r="G46" s="17">
        <v>234</v>
      </c>
      <c r="H46" s="55" t="s">
        <v>217</v>
      </c>
      <c r="I46" s="17">
        <v>245</v>
      </c>
      <c r="J46" s="56" t="s">
        <v>216</v>
      </c>
      <c r="K46" s="67"/>
      <c r="L46" s="67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4.25" customHeight="1">
      <c r="A47" s="45"/>
      <c r="B47" s="45">
        <v>-86</v>
      </c>
      <c r="C47" s="54" t="str">
        <f>IF('Мсетка1-4'!D179='Мсетка1-4'!C181,'Мсетка1-4'!C177,IF('Мсетка1-4'!D179='Мсетка1-4'!C177,'Мсетка1-4'!C181,0))</f>
        <v>Ахметгареев Влад, РАЛс</v>
      </c>
      <c r="D47" s="50"/>
      <c r="E47" s="17">
        <v>213</v>
      </c>
      <c r="F47" s="56" t="s">
        <v>269</v>
      </c>
      <c r="G47" s="50"/>
      <c r="H47" s="50"/>
      <c r="I47" s="50"/>
      <c r="J47" s="47"/>
      <c r="K47" s="67"/>
      <c r="L47" s="67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4.25" customHeight="1">
      <c r="A48" s="45">
        <v>-23</v>
      </c>
      <c r="B48" s="46" t="str">
        <f>IF('Мсетка1-4'!C95='Мсетка1-4'!B94,'Мсетка1-4'!B96,IF('Мсетка1-4'!C95='Мсетка1-4'!B96,'Мсетка1-4'!B94,0))</f>
        <v>_</v>
      </c>
      <c r="C48" s="47"/>
      <c r="D48" s="17">
        <v>197</v>
      </c>
      <c r="E48" s="56" t="s">
        <v>269</v>
      </c>
      <c r="F48" s="47"/>
      <c r="G48" s="50"/>
      <c r="H48" s="50"/>
      <c r="I48" s="50"/>
      <c r="J48" s="47"/>
      <c r="K48" s="67"/>
      <c r="L48" s="67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4.25" customHeight="1">
      <c r="A49" s="45"/>
      <c r="B49" s="17">
        <v>139</v>
      </c>
      <c r="C49" s="49"/>
      <c r="D49" s="50"/>
      <c r="E49" s="51"/>
      <c r="F49" s="47"/>
      <c r="G49" s="50"/>
      <c r="H49" s="50"/>
      <c r="I49" s="50"/>
      <c r="J49" s="47"/>
      <c r="K49" s="67"/>
      <c r="L49" s="67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4.25" customHeight="1">
      <c r="A50" s="45">
        <v>-24</v>
      </c>
      <c r="B50" s="52" t="str">
        <f>IF('Мсетка1-4'!C99='Мсетка1-4'!B98,'Мсетка1-4'!B100,IF('Мсетка1-4'!C99='Мсетка1-4'!B100,'Мсетка1-4'!B98,0))</f>
        <v>_</v>
      </c>
      <c r="C50" s="17">
        <v>171</v>
      </c>
      <c r="D50" s="59" t="s">
        <v>269</v>
      </c>
      <c r="E50" s="51"/>
      <c r="F50" s="45">
        <v>-118</v>
      </c>
      <c r="G50" s="52" t="str">
        <f>IF('Мсетка1-4'!F183='Мсетка1-4'!E191,'Мсетка1-4'!E175,IF('Мсетка1-4'!F183='Мсетка1-4'!E175,'Мсетка1-4'!E191,0))</f>
        <v>Фролов Роман, УФАг</v>
      </c>
      <c r="H50" s="50"/>
      <c r="I50" s="50"/>
      <c r="J50" s="47"/>
      <c r="K50" s="67"/>
      <c r="L50" s="67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4.25" customHeight="1">
      <c r="A51" s="45"/>
      <c r="B51" s="64">
        <v>-85</v>
      </c>
      <c r="C51" s="54" t="str">
        <f>IF('Мсетка1-4'!D171='Мсетка1-4'!C173,'Мсетка1-4'!C169,IF('Мсетка1-4'!D171='Мсетка1-4'!C169,'Мсетка1-4'!C173,0))</f>
        <v>Шагиев Ильшат, РМЕс</v>
      </c>
      <c r="D51" s="47"/>
      <c r="E51" s="51"/>
      <c r="F51" s="47"/>
      <c r="G51" s="51"/>
      <c r="H51" s="50"/>
      <c r="I51" s="50"/>
      <c r="J51" s="47"/>
      <c r="K51" s="67"/>
      <c r="L51" s="67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4.25" customHeight="1">
      <c r="A52" s="45">
        <v>-25</v>
      </c>
      <c r="B52" s="46" t="str">
        <f>IF('Мсетка1-4'!C103='Мсетка1-4'!B102,'Мсетка1-4'!B104,IF('Мсетка1-4'!C103='Мсетка1-4'!B104,'Мсетка1-4'!B102,0))</f>
        <v>_</v>
      </c>
      <c r="C52" s="47"/>
      <c r="D52" s="45">
        <v>-103</v>
      </c>
      <c r="E52" s="46" t="str">
        <f>IF('Мсетка1-4'!E109='Мсетка1-4'!D105,'Мсетка1-4'!D113,IF('Мсетка1-4'!E109='Мсетка1-4'!D113,'Мсетка1-4'!D105,0))</f>
        <v>Балабанов Альберт, УФАг</v>
      </c>
      <c r="F52" s="47"/>
      <c r="G52" s="51"/>
      <c r="H52" s="50"/>
      <c r="I52" s="50"/>
      <c r="J52" s="47"/>
      <c r="K52" s="67"/>
      <c r="L52" s="67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4.25" customHeight="1">
      <c r="A53" s="45"/>
      <c r="B53" s="17">
        <v>140</v>
      </c>
      <c r="C53" s="49"/>
      <c r="D53" s="47"/>
      <c r="E53" s="50"/>
      <c r="F53" s="47"/>
      <c r="G53" s="51"/>
      <c r="H53" s="50"/>
      <c r="I53" s="50"/>
      <c r="J53" s="47"/>
      <c r="K53" s="67"/>
      <c r="L53" s="67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4.25" customHeight="1">
      <c r="A54" s="45">
        <v>-26</v>
      </c>
      <c r="B54" s="52" t="str">
        <f>IF('Мсетка1-4'!C107='Мсетка1-4'!B106,'Мсетка1-4'!B108,IF('Мсетка1-4'!C107='Мсетка1-4'!B108,'Мсетка1-4'!B106,0))</f>
        <v>_</v>
      </c>
      <c r="C54" s="17">
        <v>172</v>
      </c>
      <c r="D54" s="49" t="s">
        <v>254</v>
      </c>
      <c r="E54" s="17"/>
      <c r="F54" s="53"/>
      <c r="G54" s="51"/>
      <c r="H54" s="17">
        <v>241</v>
      </c>
      <c r="I54" s="56" t="s">
        <v>217</v>
      </c>
      <c r="J54" s="47"/>
      <c r="K54" s="67"/>
      <c r="L54" s="67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4.25" customHeight="1">
      <c r="A55" s="45"/>
      <c r="B55" s="45">
        <v>-84</v>
      </c>
      <c r="C55" s="54" t="str">
        <f>IF('Мсетка1-4'!D163='Мсетка1-4'!C165,'Мсетка1-4'!C161,IF('Мсетка1-4'!D163='Мсетка1-4'!C161,'Мсетка1-4'!C165,0))</f>
        <v>Ульмаскулов Вильдан, РКРс</v>
      </c>
      <c r="D55" s="50"/>
      <c r="E55" s="17">
        <v>214</v>
      </c>
      <c r="F55" s="55" t="s">
        <v>224</v>
      </c>
      <c r="G55" s="51"/>
      <c r="H55" s="50"/>
      <c r="I55" s="47"/>
      <c r="J55" s="47"/>
      <c r="K55" s="67"/>
      <c r="L55" s="67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4.25" customHeight="1">
      <c r="A56" s="45">
        <v>-27</v>
      </c>
      <c r="B56" s="46" t="str">
        <f>IF('Мсетка1-4'!C111='Мсетка1-4'!B110,'Мсетка1-4'!B112,IF('Мсетка1-4'!C111='Мсетка1-4'!B112,'Мсетка1-4'!B110,0))</f>
        <v>_</v>
      </c>
      <c r="C56" s="47"/>
      <c r="D56" s="17">
        <v>198</v>
      </c>
      <c r="E56" s="56" t="s">
        <v>252</v>
      </c>
      <c r="F56" s="50"/>
      <c r="G56" s="51"/>
      <c r="H56" s="50"/>
      <c r="I56" s="47"/>
      <c r="J56" s="47"/>
      <c r="K56" s="67"/>
      <c r="L56" s="67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4.25" customHeight="1">
      <c r="A57" s="45"/>
      <c r="B57" s="17">
        <v>141</v>
      </c>
      <c r="C57" s="49"/>
      <c r="D57" s="50"/>
      <c r="E57" s="51"/>
      <c r="F57" s="50"/>
      <c r="G57" s="51"/>
      <c r="H57" s="50"/>
      <c r="I57" s="47"/>
      <c r="J57" s="47"/>
      <c r="K57" s="67"/>
      <c r="L57" s="67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4.25" customHeight="1">
      <c r="A58" s="45">
        <v>-28</v>
      </c>
      <c r="B58" s="52" t="str">
        <f>IF('Мсетка1-4'!C115='Мсетка1-4'!B114,'Мсетка1-4'!B116,IF('Мсетка1-4'!C115='Мсетка1-4'!B116,'Мсетка1-4'!B114,0))</f>
        <v>_</v>
      </c>
      <c r="C58" s="17">
        <v>173</v>
      </c>
      <c r="D58" s="59" t="s">
        <v>252</v>
      </c>
      <c r="E58" s="51"/>
      <c r="F58" s="17">
        <v>227</v>
      </c>
      <c r="G58" s="55" t="s">
        <v>224</v>
      </c>
      <c r="H58" s="50"/>
      <c r="I58" s="47"/>
      <c r="J58" s="47"/>
      <c r="K58" s="52" t="str">
        <f>IF('Мсетка1-4'!I190='Мсетка1-4'!G167,'Мсетка1-4'!G233,IF('Мсетка1-4'!I190='Мсетка1-4'!G233,'Мсетка1-4'!G167,0))</f>
        <v>Исянбаев Тагир, СИБг</v>
      </c>
      <c r="L58" s="72">
        <v>-126</v>
      </c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4.25" customHeight="1">
      <c r="A59" s="45"/>
      <c r="B59" s="45">
        <v>-83</v>
      </c>
      <c r="C59" s="54" t="str">
        <f>IF('Мсетка1-4'!D155='Мсетка1-4'!C157,'Мсетка1-4'!C153,IF('Мсетка1-4'!D155='Мсетка1-4'!C153,'Мсетка1-4'!C157,0))</f>
        <v>Гимазов Айрат, РКИс</v>
      </c>
      <c r="D59" s="47"/>
      <c r="E59" s="51"/>
      <c r="F59" s="50"/>
      <c r="G59" s="50"/>
      <c r="H59" s="50"/>
      <c r="I59" s="47"/>
      <c r="J59" s="47"/>
      <c r="K59" s="48"/>
      <c r="L59" s="67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4.25" customHeight="1">
      <c r="A60" s="45">
        <v>-29</v>
      </c>
      <c r="B60" s="46" t="str">
        <f>IF('Мсетка1-4'!C119='Мсетка1-4'!B118,'Мсетка1-4'!B120,IF('Мсетка1-4'!C119='Мсетка1-4'!B120,'Мсетка1-4'!B118,0))</f>
        <v>_</v>
      </c>
      <c r="C60" s="47"/>
      <c r="D60" s="45">
        <v>-104</v>
      </c>
      <c r="E60" s="46" t="str">
        <f>IF('Мсетка1-4'!E125='Мсетка1-4'!D121,'Мсетка1-4'!D129,IF('Мсетка1-4'!E125='Мсетка1-4'!D129,'Мсетка1-4'!D121,0))</f>
        <v>Атыпов Глеб, НЕФг</v>
      </c>
      <c r="F60" s="50"/>
      <c r="G60" s="50"/>
      <c r="H60" s="50"/>
      <c r="I60" s="47"/>
      <c r="J60" s="47"/>
      <c r="K60" s="48"/>
      <c r="L60" s="67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4.25" customHeight="1">
      <c r="A61" s="45"/>
      <c r="B61" s="17">
        <v>142</v>
      </c>
      <c r="C61" s="49"/>
      <c r="D61" s="47"/>
      <c r="E61" s="50"/>
      <c r="F61" s="50"/>
      <c r="G61" s="50"/>
      <c r="H61" s="50"/>
      <c r="I61" s="47"/>
      <c r="J61" s="47"/>
      <c r="K61" s="48"/>
      <c r="L61" s="67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4.25" customHeight="1">
      <c r="A62" s="45">
        <v>-30</v>
      </c>
      <c r="B62" s="52" t="str">
        <f>IF('Мсетка1-4'!C123='Мсетка1-4'!B122,'Мсетка1-4'!B124,IF('Мсетка1-4'!C123='Мсетка1-4'!B124,'Мсетка1-4'!B122,0))</f>
        <v>_</v>
      </c>
      <c r="C62" s="17">
        <v>174</v>
      </c>
      <c r="D62" s="49" t="s">
        <v>280</v>
      </c>
      <c r="E62" s="17"/>
      <c r="F62" s="60"/>
      <c r="G62" s="17">
        <v>235</v>
      </c>
      <c r="H62" s="56" t="s">
        <v>224</v>
      </c>
      <c r="I62" s="47"/>
      <c r="J62" s="47"/>
      <c r="K62" s="48"/>
      <c r="L62" s="67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4.25" customHeight="1">
      <c r="A63" s="45"/>
      <c r="B63" s="45">
        <v>-82</v>
      </c>
      <c r="C63" s="54" t="str">
        <f>IF('Мсетка1-4'!D147='Мсетка1-4'!C149,'Мсетка1-4'!C145,IF('Мсетка1-4'!D147='Мсетка1-4'!C145,'Мсетка1-4'!C149,0))</f>
        <v>Михалев Роман, РНУс</v>
      </c>
      <c r="D63" s="50"/>
      <c r="E63" s="17">
        <v>215</v>
      </c>
      <c r="F63" s="56" t="s">
        <v>280</v>
      </c>
      <c r="G63" s="50"/>
      <c r="H63" s="73"/>
      <c r="I63" s="47"/>
      <c r="J63" s="47"/>
      <c r="K63" s="48"/>
      <c r="L63" s="67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4.25" customHeight="1">
      <c r="A64" s="45">
        <v>-31</v>
      </c>
      <c r="B64" s="46" t="str">
        <f>IF('Мсетка1-4'!C127='Мсетка1-4'!B126,'Мсетка1-4'!B128,IF('Мсетка1-4'!C127='Мсетка1-4'!B128,'Мсетка1-4'!B126,0))</f>
        <v>_</v>
      </c>
      <c r="C64" s="47"/>
      <c r="D64" s="17">
        <v>199</v>
      </c>
      <c r="E64" s="56" t="s">
        <v>280</v>
      </c>
      <c r="F64" s="47"/>
      <c r="G64" s="50"/>
      <c r="H64" s="73"/>
      <c r="I64" s="47"/>
      <c r="J64" s="47"/>
      <c r="K64" s="48"/>
      <c r="L64" s="67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4.25" customHeight="1">
      <c r="A65" s="45"/>
      <c r="B65" s="17">
        <v>143</v>
      </c>
      <c r="C65" s="49"/>
      <c r="D65" s="50"/>
      <c r="E65" s="47"/>
      <c r="F65" s="47"/>
      <c r="G65" s="50"/>
      <c r="H65" s="73"/>
      <c r="I65" s="47"/>
      <c r="J65" s="47"/>
      <c r="K65" s="74"/>
      <c r="L65" s="75" t="s">
        <v>219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4.25" customHeight="1">
      <c r="A66" s="45">
        <v>-32</v>
      </c>
      <c r="B66" s="52" t="str">
        <f>IF('Мсетка1-4'!C131='Мсетка1-4'!B130,'Мсетка1-4'!B132,IF('Мсетка1-4'!C131='Мсетка1-4'!B132,'Мсетка1-4'!B130,0))</f>
        <v>_</v>
      </c>
      <c r="C66" s="17">
        <v>175</v>
      </c>
      <c r="D66" s="59" t="s">
        <v>266</v>
      </c>
      <c r="E66" s="47"/>
      <c r="F66" s="45">
        <v>-117</v>
      </c>
      <c r="G66" s="52" t="str">
        <f>IF('Мсетка1-4'!F151='Мсетка1-4'!E143,'Мсетка1-4'!E159,IF('Мсетка1-4'!F51='Мсетка1-4'!E159,'Мсетка1-4'!E143,0))</f>
        <v>Макаров Кирилл, РККс</v>
      </c>
      <c r="H66" s="73"/>
      <c r="I66" s="47"/>
      <c r="J66" s="47"/>
      <c r="K66" s="31" t="s">
        <v>77</v>
      </c>
      <c r="L66" s="71">
        <v>252</v>
      </c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4.25" customHeight="1">
      <c r="A67" s="45"/>
      <c r="B67" s="45">
        <v>-81</v>
      </c>
      <c r="C67" s="54" t="str">
        <f>IF('Мсетка1-4'!D139='Мсетка1-4'!C141,'Мсетка1-4'!C137,IF('Мсетка1-4'!D139='Мсетка1-4'!C137,'Мсетка1-4'!C141,0))</f>
        <v>Ахметшин Шамиль, РЧЕс</v>
      </c>
      <c r="D67" s="73"/>
      <c r="E67" s="47"/>
      <c r="F67" s="45"/>
      <c r="G67" s="27"/>
      <c r="H67" s="47"/>
      <c r="I67" s="47"/>
      <c r="J67" s="47"/>
      <c r="K67" s="48"/>
      <c r="L67" s="67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4.25" customHeight="1">
      <c r="A68" s="45"/>
      <c r="B68" s="45"/>
      <c r="C68" s="76"/>
      <c r="D68" s="73"/>
      <c r="E68" s="47"/>
      <c r="F68" s="45"/>
      <c r="G68" s="27"/>
      <c r="H68" s="47"/>
      <c r="I68" s="47"/>
      <c r="J68" s="47"/>
      <c r="K68" s="48"/>
      <c r="L68" s="77"/>
      <c r="M68" s="48"/>
      <c r="N68" s="48"/>
      <c r="O68" s="48"/>
      <c r="P68" s="48"/>
      <c r="Q68" s="48"/>
      <c r="R68" s="48"/>
      <c r="S68" s="48"/>
      <c r="T68" s="48"/>
      <c r="U68" s="48"/>
    </row>
    <row r="69" spans="1:13" ht="14.25" customHeight="1">
      <c r="A69" s="121" t="str">
        <f>Мсписки!A1</f>
        <v>XXIII СПАРТАКИАДА ШКОЛЬНИКОВ РЕСПУБЛИКИ БАШКОРТОСТАН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 ht="14.25" customHeight="1">
      <c r="A70" s="121" t="str">
        <f>Мсписки!A2</f>
        <v>Мужской разряд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ht="14.25" customHeight="1">
      <c r="A71" s="122" t="str">
        <f>Мсписки!A3</f>
        <v>с.Мишкино. 28 мая 2021 г.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78" t="s">
        <v>78</v>
      </c>
    </row>
    <row r="73" spans="1:21" ht="14.25" customHeight="1">
      <c r="A73" s="45">
        <v>-33</v>
      </c>
      <c r="B73" s="46" t="str">
        <f>IF('Мсетка1-4'!C137='Мсетка1-4'!B136,'Мсетка1-4'!B138,IF('Мсетка1-4'!C137='Мсетка1-4'!B138,'Мсетка1-4'!B136,0))</f>
        <v>_</v>
      </c>
      <c r="C73" s="47"/>
      <c r="D73" s="45">
        <v>-105</v>
      </c>
      <c r="E73" s="46" t="str">
        <f>IF('Мсетка1-4'!E143='Мсетка1-4'!D139,'Мсетка1-4'!D147,IF('Мсетка1-4'!E143='Мсетка1-4'!D147,'Мсетка1-4'!D139,0))</f>
        <v>Гайнанов Урал, РКИс</v>
      </c>
      <c r="F73" s="47"/>
      <c r="G73" s="47"/>
      <c r="H73" s="47"/>
      <c r="I73" s="47"/>
      <c r="J73" s="47"/>
      <c r="K73" s="48"/>
      <c r="L73" s="67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4.25" customHeight="1">
      <c r="A74" s="45"/>
      <c r="B74" s="17">
        <v>144</v>
      </c>
      <c r="C74" s="49"/>
      <c r="D74" s="47"/>
      <c r="E74" s="50"/>
      <c r="F74" s="47"/>
      <c r="G74" s="47"/>
      <c r="H74" s="47"/>
      <c r="I74" s="51"/>
      <c r="J74" s="47"/>
      <c r="K74" s="79"/>
      <c r="L74" s="39" t="str">
        <f>IF(L65=L44,L113,IF(L65=L113,L44,0))</f>
        <v>Гумеров Мансур, СИБг</v>
      </c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4.25" customHeight="1">
      <c r="A75" s="45">
        <v>-34</v>
      </c>
      <c r="B75" s="52" t="str">
        <f>IF('Мсетка1-4'!C141='Мсетка1-4'!B140,'Мсетка1-4'!B142,IF('Мсетка1-4'!C141='Мсетка1-4'!B142,'Мсетка1-4'!B140,0))</f>
        <v>_</v>
      </c>
      <c r="C75" s="17">
        <v>176</v>
      </c>
      <c r="D75" s="49" t="s">
        <v>257</v>
      </c>
      <c r="E75" s="17"/>
      <c r="F75" s="53"/>
      <c r="G75" s="47"/>
      <c r="H75" s="47"/>
      <c r="I75" s="51"/>
      <c r="J75" s="47"/>
      <c r="K75" s="31" t="s">
        <v>79</v>
      </c>
      <c r="L75" s="71">
        <v>-252</v>
      </c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4.25" customHeight="1">
      <c r="A76" s="45"/>
      <c r="B76" s="45">
        <v>-80</v>
      </c>
      <c r="C76" s="54" t="str">
        <f>IF('Мсетка1-4'!D129='Мсетка1-4'!C131,'Мсетка1-4'!C127,IF('Мсетка1-4'!D129='Мсетка1-4'!C127,'Мсетка1-4'!C131,0))</f>
        <v>Гильмуранов Никита, РТАс</v>
      </c>
      <c r="D76" s="50"/>
      <c r="E76" s="17">
        <v>216</v>
      </c>
      <c r="F76" s="55" t="s">
        <v>240</v>
      </c>
      <c r="G76" s="47"/>
      <c r="H76" s="47"/>
      <c r="I76" s="51"/>
      <c r="J76" s="47"/>
      <c r="K76" s="48"/>
      <c r="L76" s="67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4.25" customHeight="1">
      <c r="A77" s="45">
        <v>-35</v>
      </c>
      <c r="B77" s="46" t="str">
        <f>IF('Мсетка1-4'!C145='Мсетка1-4'!B144,'Мсетка1-4'!B146,IF('Мсетка1-4'!C145='Мсетка1-4'!B146,'Мсетка1-4'!B144,0))</f>
        <v>_</v>
      </c>
      <c r="C77" s="47"/>
      <c r="D77" s="17">
        <v>200</v>
      </c>
      <c r="E77" s="56" t="s">
        <v>257</v>
      </c>
      <c r="F77" s="50"/>
      <c r="G77" s="47"/>
      <c r="H77" s="45">
        <v>-123</v>
      </c>
      <c r="I77" s="46" t="str">
        <f>IF('Мсетка1-4'!G167='Мсетка1-4'!F151,'Мсетка1-4'!F183,IF('Мсетка1-4'!G167='Мсетка1-4'!F183,'Мсетка1-4'!F151,0))</f>
        <v>Нураев Батыр, РХАс</v>
      </c>
      <c r="J77" s="47"/>
      <c r="K77" s="48"/>
      <c r="L77" s="67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4.25" customHeight="1">
      <c r="A78" s="45"/>
      <c r="B78" s="17">
        <v>145</v>
      </c>
      <c r="C78" s="49"/>
      <c r="D78" s="50"/>
      <c r="E78" s="51"/>
      <c r="F78" s="50"/>
      <c r="G78" s="47"/>
      <c r="H78" s="47"/>
      <c r="I78" s="50"/>
      <c r="J78" s="47"/>
      <c r="K78" s="48"/>
      <c r="L78" s="67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4.25" customHeight="1">
      <c r="A79" s="45">
        <v>-36</v>
      </c>
      <c r="B79" s="52" t="str">
        <f>IF('Мсетка1-4'!C149='Мсетка1-4'!B148,'Мсетка1-4'!B150,IF('Мсетка1-4'!C149='Мсетка1-4'!B150,'Мсетка1-4'!B148,0))</f>
        <v>_</v>
      </c>
      <c r="C79" s="17">
        <v>177</v>
      </c>
      <c r="D79" s="59" t="s">
        <v>239</v>
      </c>
      <c r="E79" s="51"/>
      <c r="F79" s="17">
        <v>228</v>
      </c>
      <c r="G79" s="55" t="s">
        <v>225</v>
      </c>
      <c r="H79" s="51"/>
      <c r="I79" s="50"/>
      <c r="J79" s="47"/>
      <c r="K79" s="48"/>
      <c r="L79" s="67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4.25" customHeight="1">
      <c r="A80" s="45"/>
      <c r="B80" s="45">
        <v>-79</v>
      </c>
      <c r="C80" s="54" t="str">
        <f>IF('Мсетка1-4'!D121='Мсетка1-4'!C123,'Мсетка1-4'!C119,IF('Мсетка1-4'!D121='Мсетка1-4'!C119,'Мсетка1-4'!C123,0))</f>
        <v>Мифтахов Руслан, РЕРс</v>
      </c>
      <c r="D80" s="47"/>
      <c r="E80" s="51"/>
      <c r="F80" s="50"/>
      <c r="G80" s="50"/>
      <c r="H80" s="51"/>
      <c r="I80" s="50"/>
      <c r="J80" s="47"/>
      <c r="K80" s="48"/>
      <c r="L80" s="67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4.25" customHeight="1">
      <c r="A81" s="45">
        <v>-37</v>
      </c>
      <c r="B81" s="46" t="str">
        <f>IF('Мсетка1-4'!C153='Мсетка1-4'!B152,'Мсетка1-4'!B154,IF('Мсетка1-4'!C153='Мсетка1-4'!B154,'Мсетка1-4'!B152,0))</f>
        <v>_</v>
      </c>
      <c r="C81" s="47"/>
      <c r="D81" s="45">
        <v>-106</v>
      </c>
      <c r="E81" s="46" t="str">
        <f>IF('Мсетка1-4'!E159='Мсетка1-4'!D155,'Мсетка1-4'!D163,IF('Мсетка1-4'!E159='Мсетка1-4'!D163,'Мсетка1-4'!D155,0))</f>
        <v>Файзуллин Даниэль, ОКТг</v>
      </c>
      <c r="F81" s="50"/>
      <c r="G81" s="50"/>
      <c r="H81" s="51"/>
      <c r="I81" s="50"/>
      <c r="J81" s="47"/>
      <c r="K81" s="48"/>
      <c r="L81" s="67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4.25" customHeight="1">
      <c r="A82" s="45"/>
      <c r="B82" s="17">
        <v>146</v>
      </c>
      <c r="C82" s="49"/>
      <c r="D82" s="47"/>
      <c r="E82" s="50"/>
      <c r="F82" s="50"/>
      <c r="G82" s="50"/>
      <c r="H82" s="51"/>
      <c r="I82" s="17">
        <v>246</v>
      </c>
      <c r="J82" s="55" t="s">
        <v>222</v>
      </c>
      <c r="K82" s="48"/>
      <c r="L82" s="67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4.25" customHeight="1">
      <c r="A83" s="45">
        <v>-38</v>
      </c>
      <c r="B83" s="52" t="str">
        <f>IF('Мсетка1-4'!C157='Мсетка1-4'!B156,'Мсетка1-4'!B158,IF('Мсетка1-4'!C157='Мсетка1-4'!B158,'Мсетка1-4'!B156,0))</f>
        <v>_</v>
      </c>
      <c r="C83" s="17">
        <v>178</v>
      </c>
      <c r="D83" s="49" t="s">
        <v>248</v>
      </c>
      <c r="E83" s="17"/>
      <c r="F83" s="60"/>
      <c r="G83" s="17">
        <v>236</v>
      </c>
      <c r="H83" s="55" t="s">
        <v>225</v>
      </c>
      <c r="I83" s="17"/>
      <c r="J83" s="61"/>
      <c r="K83" s="48"/>
      <c r="L83" s="67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4.25" customHeight="1">
      <c r="A84" s="45"/>
      <c r="B84" s="45">
        <v>-78</v>
      </c>
      <c r="C84" s="54" t="str">
        <f>IF('Мсетка1-4'!D113='Мсетка1-4'!C115,'Мсетка1-4'!C111,IF('Мсетка1-4'!D113='Мсетка1-4'!C111,'Мсетка1-4'!C115,0))</f>
        <v>Харисов Айдар, РЕРс</v>
      </c>
      <c r="D84" s="50"/>
      <c r="E84" s="17">
        <v>217</v>
      </c>
      <c r="F84" s="56" t="s">
        <v>225</v>
      </c>
      <c r="G84" s="50"/>
      <c r="H84" s="50"/>
      <c r="I84" s="50"/>
      <c r="J84" s="50"/>
      <c r="K84" s="48"/>
      <c r="L84" s="67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4.25" customHeight="1">
      <c r="A85" s="45">
        <v>-39</v>
      </c>
      <c r="B85" s="46" t="str">
        <f>IF('Мсетка1-4'!C161='Мсетка1-4'!B160,'Мсетка1-4'!B162,IF('Мсетка1-4'!C161='Мсетка1-4'!B162,'Мсетка1-4'!B160,0))</f>
        <v>_</v>
      </c>
      <c r="C85" s="47"/>
      <c r="D85" s="17">
        <v>201</v>
      </c>
      <c r="E85" s="56" t="s">
        <v>255</v>
      </c>
      <c r="F85" s="47"/>
      <c r="G85" s="50"/>
      <c r="H85" s="50"/>
      <c r="I85" s="50"/>
      <c r="J85" s="50"/>
      <c r="K85" s="48"/>
      <c r="L85" s="67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4.25" customHeight="1">
      <c r="A86" s="45"/>
      <c r="B86" s="17">
        <v>147</v>
      </c>
      <c r="C86" s="49"/>
      <c r="D86" s="50"/>
      <c r="E86" s="51"/>
      <c r="F86" s="47"/>
      <c r="G86" s="50"/>
      <c r="H86" s="50"/>
      <c r="I86" s="50"/>
      <c r="J86" s="50"/>
      <c r="K86" s="48"/>
      <c r="L86" s="67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4.25" customHeight="1">
      <c r="A87" s="45">
        <v>-40</v>
      </c>
      <c r="B87" s="52" t="str">
        <f>IF('Мсетка1-4'!C165='Мсетка1-4'!B164,'Мсетка1-4'!B166,IF('Мсетка1-4'!C165='Мсетка1-4'!B166,'Мсетка1-4'!B164,0))</f>
        <v>_</v>
      </c>
      <c r="C87" s="17">
        <v>179</v>
      </c>
      <c r="D87" s="59" t="s">
        <v>255</v>
      </c>
      <c r="E87" s="51"/>
      <c r="F87" s="45">
        <v>-116</v>
      </c>
      <c r="G87" s="52" t="str">
        <f>IF('Мсетка1-4'!F117='Мсетка1-4'!E109,'Мсетка1-4'!E125,IF('Мсетка1-4'!F117='Мсетка1-4'!E125,'Мсетка1-4'!E109,0))</f>
        <v>Быков Станислав, РБКс</v>
      </c>
      <c r="H87" s="50"/>
      <c r="I87" s="50"/>
      <c r="J87" s="50"/>
      <c r="K87" s="48"/>
      <c r="L87" s="67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4.25" customHeight="1">
      <c r="A88" s="45"/>
      <c r="B88" s="64">
        <v>-77</v>
      </c>
      <c r="C88" s="54" t="str">
        <f>IF('Мсетка1-4'!D105='Мсетка1-4'!C107,'Мсетка1-4'!C103,IF('Мсетка1-4'!D105='Мсетка1-4'!C103,'Мсетка1-4'!C107,0))</f>
        <v>Хабиров Камиль, РКРс</v>
      </c>
      <c r="D88" s="47"/>
      <c r="E88" s="51"/>
      <c r="F88" s="47"/>
      <c r="G88" s="51"/>
      <c r="H88" s="50"/>
      <c r="I88" s="50"/>
      <c r="J88" s="50"/>
      <c r="K88" s="48"/>
      <c r="L88" s="67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4.25" customHeight="1">
      <c r="A89" s="45">
        <v>-41</v>
      </c>
      <c r="B89" s="46" t="str">
        <f>IF('Мсетка1-4'!C169='Мсетка1-4'!B168,'Мсетка1-4'!B170,IF('Мсетка1-4'!C169='Мсетка1-4'!B170,'Мсетка1-4'!B168,0))</f>
        <v>_</v>
      </c>
      <c r="C89" s="47"/>
      <c r="D89" s="45">
        <v>-107</v>
      </c>
      <c r="E89" s="46" t="str">
        <f>IF('Мсетка1-4'!E175='Мсетка1-4'!D171,'Мсетка1-4'!D179,IF('Мсетка1-4'!E175='Мсетка1-4'!D179,'Мсетка1-4'!D171,0))</f>
        <v>Саитов Флюр, РБМг</v>
      </c>
      <c r="F89" s="47"/>
      <c r="G89" s="51"/>
      <c r="H89" s="50"/>
      <c r="I89" s="50"/>
      <c r="J89" s="50"/>
      <c r="K89" s="48"/>
      <c r="L89" s="67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4.25" customHeight="1">
      <c r="A90" s="45"/>
      <c r="B90" s="17">
        <v>148</v>
      </c>
      <c r="C90" s="49"/>
      <c r="D90" s="47"/>
      <c r="E90" s="50"/>
      <c r="F90" s="47"/>
      <c r="G90" s="51"/>
      <c r="H90" s="50"/>
      <c r="I90" s="50"/>
      <c r="J90" s="50"/>
      <c r="K90" s="48"/>
      <c r="L90" s="67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4.25" customHeight="1">
      <c r="A91" s="45">
        <v>-42</v>
      </c>
      <c r="B91" s="52" t="str">
        <f>IF('Мсетка1-4'!C173='Мсетка1-4'!B172,'Мсетка1-4'!B174,IF('Мсетка1-4'!C173='Мсетка1-4'!B174,'Мсетка1-4'!B172,0))</f>
        <v>_</v>
      </c>
      <c r="C91" s="17">
        <v>180</v>
      </c>
      <c r="D91" s="49" t="s">
        <v>256</v>
      </c>
      <c r="E91" s="17"/>
      <c r="F91" s="53"/>
      <c r="G91" s="51"/>
      <c r="H91" s="17">
        <v>242</v>
      </c>
      <c r="I91" s="56" t="s">
        <v>225</v>
      </c>
      <c r="J91" s="50"/>
      <c r="K91" s="48"/>
      <c r="L91" s="67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4.25" customHeight="1">
      <c r="A92" s="45"/>
      <c r="B92" s="45">
        <v>-76</v>
      </c>
      <c r="C92" s="54" t="str">
        <f>IF('Мсетка1-4'!D97='Мсетка1-4'!C99,'Мсетка1-4'!C95,IF('Мсетка1-4'!D97='Мсетка1-4'!C95,'Мсетка1-4'!C99,0))</f>
        <v>Миранов Тимур, РКРс</v>
      </c>
      <c r="D92" s="50"/>
      <c r="E92" s="17">
        <v>218</v>
      </c>
      <c r="F92" s="55" t="s">
        <v>261</v>
      </c>
      <c r="G92" s="51"/>
      <c r="H92" s="50"/>
      <c r="I92" s="47"/>
      <c r="J92" s="50"/>
      <c r="K92" s="48"/>
      <c r="L92" s="67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4.25" customHeight="1">
      <c r="A93" s="45">
        <v>-43</v>
      </c>
      <c r="B93" s="46" t="str">
        <f>IF('Мсетка1-4'!C177='Мсетка1-4'!B176,'Мсетка1-4'!B178,IF('Мсетка1-4'!C177='Мсетка1-4'!B178,'Мсетка1-4'!B176,0))</f>
        <v>_</v>
      </c>
      <c r="C93" s="47"/>
      <c r="D93" s="17">
        <v>202</v>
      </c>
      <c r="E93" s="56" t="s">
        <v>232</v>
      </c>
      <c r="F93" s="50"/>
      <c r="G93" s="51"/>
      <c r="H93" s="50"/>
      <c r="I93" s="47"/>
      <c r="J93" s="50"/>
      <c r="K93" s="48"/>
      <c r="L93" s="67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4.25" customHeight="1">
      <c r="A94" s="45"/>
      <c r="B94" s="17">
        <v>149</v>
      </c>
      <c r="C94" s="49"/>
      <c r="D94" s="50"/>
      <c r="E94" s="51"/>
      <c r="F94" s="50"/>
      <c r="G94" s="51"/>
      <c r="H94" s="50"/>
      <c r="I94" s="47"/>
      <c r="J94" s="50"/>
      <c r="K94" s="48"/>
      <c r="L94" s="67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4.25" customHeight="1">
      <c r="A95" s="45">
        <v>-44</v>
      </c>
      <c r="B95" s="52" t="str">
        <f>IF('Мсетка1-4'!C181='Мсетка1-4'!B180,'Мсетка1-4'!B182,IF('Мсетка1-4'!C181='Мсетка1-4'!B182,'Мсетка1-4'!B180,0))</f>
        <v>_</v>
      </c>
      <c r="C95" s="17">
        <v>181</v>
      </c>
      <c r="D95" s="59" t="s">
        <v>232</v>
      </c>
      <c r="E95" s="51"/>
      <c r="F95" s="17">
        <v>229</v>
      </c>
      <c r="G95" s="55" t="s">
        <v>237</v>
      </c>
      <c r="H95" s="50"/>
      <c r="I95" s="47"/>
      <c r="J95" s="50"/>
      <c r="K95" s="48"/>
      <c r="L95" s="67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4.25" customHeight="1">
      <c r="A96" s="45"/>
      <c r="B96" s="45">
        <v>-75</v>
      </c>
      <c r="C96" s="54" t="str">
        <f>IF('Мсетка1-4'!D89='Мсетка1-4'!C91,'Мсетка1-4'!C87,IF('Мсетка1-4'!D89='Мсетка1-4'!C87,'Мсетка1-4'!C91,0))</f>
        <v>Евсеев Иван, РАЛс</v>
      </c>
      <c r="D96" s="47"/>
      <c r="E96" s="51"/>
      <c r="F96" s="50"/>
      <c r="G96" s="50"/>
      <c r="H96" s="50"/>
      <c r="I96" s="47"/>
      <c r="J96" s="50"/>
      <c r="K96" s="48"/>
      <c r="L96" s="67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4.25" customHeight="1">
      <c r="A97" s="45">
        <v>-45</v>
      </c>
      <c r="B97" s="46" t="str">
        <f>IF('Мсетка1-4'!C185='Мсетка1-4'!B184,'Мсетка1-4'!B186,IF('Мсетка1-4'!C185='Мсетка1-4'!B186,'Мсетка1-4'!B184,0))</f>
        <v>_</v>
      </c>
      <c r="C97" s="47"/>
      <c r="D97" s="45">
        <v>-108</v>
      </c>
      <c r="E97" s="46" t="str">
        <f>IF('Мсетка1-4'!E191='Мсетка1-4'!D187,'Мсетка1-4'!D195,IF('Мсетка1-4'!E191='Мсетка1-4'!D195,'Мсетка1-4'!D187,0))</f>
        <v>Ахметшин Ильназ, РБУс</v>
      </c>
      <c r="F97" s="50"/>
      <c r="G97" s="50"/>
      <c r="H97" s="50"/>
      <c r="I97" s="47"/>
      <c r="J97" s="50"/>
      <c r="K97" s="48"/>
      <c r="L97" s="67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4.25" customHeight="1">
      <c r="A98" s="45"/>
      <c r="B98" s="17">
        <v>150</v>
      </c>
      <c r="C98" s="49"/>
      <c r="D98" s="47"/>
      <c r="E98" s="50"/>
      <c r="F98" s="50"/>
      <c r="G98" s="50"/>
      <c r="H98" s="50"/>
      <c r="I98" s="47"/>
      <c r="J98" s="50"/>
      <c r="K98" s="48"/>
      <c r="L98" s="67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4.25" customHeight="1">
      <c r="A99" s="45">
        <v>-46</v>
      </c>
      <c r="B99" s="52" t="str">
        <f>IF('Мсетка1-4'!C189='Мсетка1-4'!B188,'Мсетка1-4'!B190,IF('Мсетка1-4'!C189='Мсетка1-4'!B190,'Мсетка1-4'!B188,0))</f>
        <v>_</v>
      </c>
      <c r="C99" s="17">
        <v>182</v>
      </c>
      <c r="D99" s="49" t="s">
        <v>273</v>
      </c>
      <c r="E99" s="17"/>
      <c r="F99" s="60"/>
      <c r="G99" s="17">
        <v>237</v>
      </c>
      <c r="H99" s="56" t="s">
        <v>223</v>
      </c>
      <c r="I99" s="47"/>
      <c r="J99" s="17">
        <v>249</v>
      </c>
      <c r="K99" s="65" t="s">
        <v>222</v>
      </c>
      <c r="L99" s="67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4.25" customHeight="1">
      <c r="A100" s="45"/>
      <c r="B100" s="45">
        <v>-74</v>
      </c>
      <c r="C100" s="54" t="str">
        <f>IF('Мсетка1-4'!D81='Мсетка1-4'!C83,'Мсетка1-4'!C79,IF('Мсетка1-4'!D81='Мсетка1-4'!C79,'Мсетка1-4'!C83,0))</f>
        <v>Набиев Рамзан, НЕФг</v>
      </c>
      <c r="D100" s="50"/>
      <c r="E100" s="17">
        <v>219</v>
      </c>
      <c r="F100" s="56" t="s">
        <v>237</v>
      </c>
      <c r="G100" s="50"/>
      <c r="H100" s="47"/>
      <c r="I100" s="47"/>
      <c r="J100" s="50"/>
      <c r="K100" s="66"/>
      <c r="L100" s="67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4.25" customHeight="1">
      <c r="A101" s="45">
        <v>-47</v>
      </c>
      <c r="B101" s="46" t="str">
        <f>IF('Мсетка1-4'!C193='Мсетка1-4'!B192,'Мсетка1-4'!B194,IF('Мсетка1-4'!C193='Мсетка1-4'!B194,'Мсетка1-4'!B192,0))</f>
        <v>_</v>
      </c>
      <c r="C101" s="47"/>
      <c r="D101" s="17">
        <v>203</v>
      </c>
      <c r="E101" s="56" t="s">
        <v>265</v>
      </c>
      <c r="F101" s="47"/>
      <c r="G101" s="50"/>
      <c r="H101" s="47"/>
      <c r="I101" s="47"/>
      <c r="J101" s="17"/>
      <c r="K101" s="67"/>
      <c r="L101" s="67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4.25" customHeight="1">
      <c r="A102" s="45"/>
      <c r="B102" s="17">
        <v>151</v>
      </c>
      <c r="C102" s="49"/>
      <c r="D102" s="50"/>
      <c r="E102" s="47"/>
      <c r="F102" s="47"/>
      <c r="G102" s="50"/>
      <c r="H102" s="47"/>
      <c r="I102" s="47"/>
      <c r="J102" s="50"/>
      <c r="K102" s="67"/>
      <c r="L102" s="67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4.25" customHeight="1">
      <c r="A103" s="45">
        <v>-48</v>
      </c>
      <c r="B103" s="52" t="str">
        <f>IF('Мсетка1-4'!C197='Мсетка1-4'!B196,'Мсетка1-4'!B198,IF('Мсетка1-4'!C197='Мсетка1-4'!B198,'Мсетка1-4'!B196,0))</f>
        <v>_</v>
      </c>
      <c r="C103" s="17">
        <v>183</v>
      </c>
      <c r="D103" s="59" t="s">
        <v>265</v>
      </c>
      <c r="E103" s="47"/>
      <c r="F103" s="45">
        <v>-115</v>
      </c>
      <c r="G103" s="52" t="str">
        <f>IF('Мсетка1-4'!F85='Мсетка1-4'!E93,'Мсетка1-4'!E77,IF('Мсетка1-4'!F85='Мсетка1-4'!E77,'Мсетка1-4'!E93,0))</f>
        <v>Хасанов Булат, РБУс</v>
      </c>
      <c r="H103" s="47"/>
      <c r="I103" s="68"/>
      <c r="J103" s="69"/>
      <c r="K103" s="67"/>
      <c r="L103" s="67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4.25" customHeight="1">
      <c r="A104" s="45"/>
      <c r="B104" s="45">
        <v>-73</v>
      </c>
      <c r="C104" s="54" t="str">
        <f>IF('Мсетка1-4'!D73='Мсетка1-4'!C75,'Мсетка1-4'!C71,IF('Мсетка1-4'!D73='Мсетка1-4'!C71,'Мсетка1-4'!C75,0))</f>
        <v>Каримов Азамат, РСАс</v>
      </c>
      <c r="D104" s="47"/>
      <c r="E104" s="47"/>
      <c r="F104" s="47"/>
      <c r="G104" s="47"/>
      <c r="H104" s="47"/>
      <c r="I104" s="68"/>
      <c r="J104" s="70"/>
      <c r="K104" s="67"/>
      <c r="L104" s="67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4.25" customHeight="1">
      <c r="A105" s="45">
        <v>-49</v>
      </c>
      <c r="B105" s="46" t="str">
        <f>IF('Мсетка1-4'!C203='Мсетка1-4'!B202,'Мсетка1-4'!B204,IF('Мсетка1-4'!C203='Мсетка1-4'!B204,'Мсетка1-4'!B202,0))</f>
        <v>_</v>
      </c>
      <c r="C105" s="47"/>
      <c r="D105" s="45">
        <v>-109</v>
      </c>
      <c r="E105" s="46" t="str">
        <f>IF('Мсетка1-4'!E209='Мсетка1-4'!D205,'Мсетка1-4'!D213,IF('Мсетка1-4'!E209='Мсетка1-4'!D213,'Мсетка1-4'!D205,0))</f>
        <v>Мухамадеев Анвар, РБТс</v>
      </c>
      <c r="F105" s="47"/>
      <c r="G105" s="47"/>
      <c r="H105" s="47"/>
      <c r="I105" s="47"/>
      <c r="J105" s="50"/>
      <c r="K105" s="67"/>
      <c r="L105" s="67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4.25" customHeight="1">
      <c r="A106" s="45"/>
      <c r="B106" s="17">
        <v>152</v>
      </c>
      <c r="C106" s="49"/>
      <c r="D106" s="47"/>
      <c r="E106" s="50"/>
      <c r="F106" s="47"/>
      <c r="G106" s="47"/>
      <c r="H106" s="47"/>
      <c r="I106" s="51"/>
      <c r="J106" s="50"/>
      <c r="K106" s="67"/>
      <c r="L106" s="67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4.25" customHeight="1">
      <c r="A107" s="45">
        <v>-50</v>
      </c>
      <c r="B107" s="52" t="str">
        <f>IF('Мсетка1-4'!C207='Мсетка1-4'!B206,'Мсетка1-4'!B208,IF('Мсетка1-4'!C207='Мсетка1-4'!B208,'Мсетка1-4'!B206,0))</f>
        <v>_</v>
      </c>
      <c r="C107" s="17">
        <v>184</v>
      </c>
      <c r="D107" s="49" t="s">
        <v>281</v>
      </c>
      <c r="E107" s="17"/>
      <c r="F107" s="53"/>
      <c r="G107" s="47"/>
      <c r="H107" s="45">
        <v>-124</v>
      </c>
      <c r="I107" s="46" t="str">
        <f>IF('Мсетка1-4'!G233='Мсетка1-4'!F217,'Мсетка1-4'!F249,IF('Мсетка1-4'!G233='Мсетка1-4'!F249,'Мсетка1-4'!F217,0))</f>
        <v>Шамыков Кирилл, РМШс</v>
      </c>
      <c r="J107" s="50"/>
      <c r="K107" s="67"/>
      <c r="L107" s="67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4.25" customHeight="1">
      <c r="A108" s="45"/>
      <c r="B108" s="45">
        <v>-72</v>
      </c>
      <c r="C108" s="54" t="str">
        <f>IF('Мсетка1-4'!D63='Мсетка1-4'!C65,'Мсетка1-4'!C61,IF('Мсетка1-4'!D63='Мсетка1-4'!C61,'Мсетка1-4'!C65,0))</f>
        <v>Сайфутдинов Тимур, РНУс</v>
      </c>
      <c r="D108" s="50"/>
      <c r="E108" s="17">
        <v>220</v>
      </c>
      <c r="F108" s="55" t="s">
        <v>247</v>
      </c>
      <c r="G108" s="47"/>
      <c r="H108" s="47"/>
      <c r="I108" s="50"/>
      <c r="J108" s="50"/>
      <c r="K108" s="67"/>
      <c r="L108" s="67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4.25" customHeight="1">
      <c r="A109" s="45">
        <v>-51</v>
      </c>
      <c r="B109" s="46" t="str">
        <f>IF('Мсетка1-4'!C211='Мсетка1-4'!B210,'Мсетка1-4'!B212,IF('Мсетка1-4'!C211='Мсетка1-4'!B212,'Мсетка1-4'!B210,0))</f>
        <v>_</v>
      </c>
      <c r="C109" s="47"/>
      <c r="D109" s="17">
        <v>204</v>
      </c>
      <c r="E109" s="56" t="s">
        <v>247</v>
      </c>
      <c r="F109" s="50"/>
      <c r="G109" s="47"/>
      <c r="H109" s="47"/>
      <c r="I109" s="50"/>
      <c r="J109" s="50"/>
      <c r="K109" s="67"/>
      <c r="L109" s="67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4.25" customHeight="1">
      <c r="A110" s="45"/>
      <c r="B110" s="17">
        <v>153</v>
      </c>
      <c r="C110" s="49"/>
      <c r="D110" s="50"/>
      <c r="E110" s="51"/>
      <c r="F110" s="50"/>
      <c r="G110" s="47"/>
      <c r="H110" s="47"/>
      <c r="I110" s="50"/>
      <c r="J110" s="50"/>
      <c r="K110" s="67"/>
      <c r="L110" s="67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4.25" customHeight="1">
      <c r="A111" s="45">
        <v>-52</v>
      </c>
      <c r="B111" s="52" t="str">
        <f>IF('Мсетка1-4'!C215='Мсетка1-4'!B214,'Мсетка1-4'!B216,IF('Мсетка1-4'!C215='Мсетка1-4'!B216,'Мсетка1-4'!B214,0))</f>
        <v>_</v>
      </c>
      <c r="C111" s="17">
        <v>185</v>
      </c>
      <c r="D111" s="59" t="s">
        <v>247</v>
      </c>
      <c r="E111" s="51"/>
      <c r="F111" s="17">
        <v>230</v>
      </c>
      <c r="G111" s="55" t="s">
        <v>260</v>
      </c>
      <c r="H111" s="51"/>
      <c r="I111" s="50"/>
      <c r="J111" s="50"/>
      <c r="K111" s="67"/>
      <c r="L111" s="67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4.25" customHeight="1">
      <c r="A112" s="45"/>
      <c r="B112" s="45">
        <v>-71</v>
      </c>
      <c r="C112" s="54" t="str">
        <f>IF('Мсетка1-4'!D55='Мсетка1-4'!C57,'Мсетка1-4'!C53,IF('Мсетка1-4'!D55='Мсетка1-4'!C53,'Мсетка1-4'!C57,0))</f>
        <v>Мухамадиев Айнур, РБВс</v>
      </c>
      <c r="D112" s="47"/>
      <c r="E112" s="51"/>
      <c r="F112" s="50"/>
      <c r="G112" s="50"/>
      <c r="H112" s="51"/>
      <c r="I112" s="50"/>
      <c r="J112" s="50"/>
      <c r="K112" s="67"/>
      <c r="L112" s="67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4.25" customHeight="1">
      <c r="A113" s="45">
        <v>-53</v>
      </c>
      <c r="B113" s="46" t="str">
        <f>IF('Мсетка1-4'!C219='Мсетка1-4'!B218,'Мсетка1-4'!B220,IF('Мсетка1-4'!C219='Мсетка1-4'!B220,'Мсетка1-4'!B218,0))</f>
        <v>_</v>
      </c>
      <c r="C113" s="47"/>
      <c r="D113" s="45">
        <v>-110</v>
      </c>
      <c r="E113" s="46" t="str">
        <f>IF('Мсетка1-4'!E225='Мсетка1-4'!D221,'Мсетка1-4'!D229,IF('Мсетка1-4'!E225='Мсетка1-4'!D229,'Мсетка1-4'!D221,0))</f>
        <v>Юртбаков Динис, РБМг</v>
      </c>
      <c r="F113" s="50"/>
      <c r="G113" s="50"/>
      <c r="H113" s="51"/>
      <c r="I113" s="50"/>
      <c r="J113" s="50"/>
      <c r="K113" s="71">
        <v>251</v>
      </c>
      <c r="L113" s="80" t="s">
        <v>215</v>
      </c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4.25" customHeight="1">
      <c r="A114" s="45"/>
      <c r="B114" s="17">
        <v>154</v>
      </c>
      <c r="C114" s="49"/>
      <c r="D114" s="47"/>
      <c r="E114" s="50"/>
      <c r="F114" s="50"/>
      <c r="G114" s="50"/>
      <c r="H114" s="51"/>
      <c r="I114" s="50"/>
      <c r="J114" s="50"/>
      <c r="K114" s="67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4.25" customHeight="1">
      <c r="A115" s="45">
        <v>-54</v>
      </c>
      <c r="B115" s="52" t="str">
        <f>IF('Мсетка1-4'!C223='Мсетка1-4'!B222,'Мсетка1-4'!B224,IF('Мсетка1-4'!C223='Мсетка1-4'!B224,'Мсетка1-4'!B222,0))</f>
        <v>_</v>
      </c>
      <c r="C115" s="17">
        <v>186</v>
      </c>
      <c r="D115" s="49" t="s">
        <v>272</v>
      </c>
      <c r="E115" s="17"/>
      <c r="F115" s="60"/>
      <c r="G115" s="17">
        <v>238</v>
      </c>
      <c r="H115" s="55" t="s">
        <v>260</v>
      </c>
      <c r="I115" s="17">
        <v>247</v>
      </c>
      <c r="J115" s="56" t="s">
        <v>218</v>
      </c>
      <c r="K115" s="67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4.25" customHeight="1">
      <c r="A116" s="45"/>
      <c r="B116" s="45">
        <v>-70</v>
      </c>
      <c r="C116" s="54" t="str">
        <f>IF('Мсетка1-4'!D47='Мсетка1-4'!C49,'Мсетка1-4'!C45,IF('Мсетка1-4'!D47='Мсетка1-4'!C45,'Мсетка1-4'!C49,0))</f>
        <v>Каримов Ильнар, РБВс</v>
      </c>
      <c r="D116" s="50"/>
      <c r="E116" s="17">
        <v>221</v>
      </c>
      <c r="F116" s="56" t="s">
        <v>260</v>
      </c>
      <c r="G116" s="50"/>
      <c r="H116" s="50"/>
      <c r="I116" s="50"/>
      <c r="J116" s="47"/>
      <c r="K116" s="67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4.25" customHeight="1">
      <c r="A117" s="45">
        <v>-55</v>
      </c>
      <c r="B117" s="46" t="str">
        <f>IF('Мсетка1-4'!C227='Мсетка1-4'!B226,'Мсетка1-4'!B228,IF('Мсетка1-4'!C227='Мсетка1-4'!B228,'Мсетка1-4'!B226,0))</f>
        <v>_</v>
      </c>
      <c r="C117" s="47"/>
      <c r="D117" s="17">
        <v>205</v>
      </c>
      <c r="E117" s="56" t="s">
        <v>271</v>
      </c>
      <c r="F117" s="47"/>
      <c r="G117" s="50"/>
      <c r="H117" s="50"/>
      <c r="I117" s="50"/>
      <c r="J117" s="47"/>
      <c r="K117" s="6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4.25" customHeight="1">
      <c r="A118" s="45"/>
      <c r="B118" s="17">
        <v>155</v>
      </c>
      <c r="C118" s="49"/>
      <c r="D118" s="50"/>
      <c r="E118" s="51"/>
      <c r="F118" s="47"/>
      <c r="G118" s="50"/>
      <c r="H118" s="50"/>
      <c r="I118" s="50"/>
      <c r="J118" s="47"/>
      <c r="K118" s="6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4.25" customHeight="1">
      <c r="A119" s="45">
        <v>-56</v>
      </c>
      <c r="B119" s="52" t="str">
        <f>IF('Мсетка1-4'!C231='Мсетка1-4'!B230,'Мсетка1-4'!B232,IF('Мсетка1-4'!C231='Мсетка1-4'!B232,'Мсетка1-4'!B230,0))</f>
        <v>_</v>
      </c>
      <c r="C119" s="17">
        <v>187</v>
      </c>
      <c r="D119" s="59" t="s">
        <v>271</v>
      </c>
      <c r="E119" s="51"/>
      <c r="F119" s="45">
        <v>-114</v>
      </c>
      <c r="G119" s="52" t="str">
        <f>IF('Мсетка1-4'!F51='Мсетка1-4'!E43,'Мсетка1-4'!E59,IF('Мсетка1-4'!F51='Мсетка1-4'!E59,'Мсетка1-4'!E43,0))</f>
        <v>Шамратов Олег, РМШс</v>
      </c>
      <c r="H119" s="50"/>
      <c r="I119" s="50"/>
      <c r="J119" s="47"/>
      <c r="K119" s="6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4.25" customHeight="1">
      <c r="A120" s="45"/>
      <c r="B120" s="64">
        <v>-69</v>
      </c>
      <c r="C120" s="54" t="str">
        <f>IF('Мсетка1-4'!D39='Мсетка1-4'!C41,'Мсетка1-4'!C37,IF('Мсетка1-4'!D39='Мсетка1-4'!C37,'Мсетка1-4'!C41,0))</f>
        <v>Гарипов Алтынсура, РМЕс</v>
      </c>
      <c r="D120" s="47"/>
      <c r="E120" s="51"/>
      <c r="F120" s="47"/>
      <c r="G120" s="51"/>
      <c r="H120" s="50"/>
      <c r="I120" s="50"/>
      <c r="J120" s="47"/>
      <c r="K120" s="6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4.25" customHeight="1">
      <c r="A121" s="45">
        <v>-57</v>
      </c>
      <c r="B121" s="46" t="str">
        <f>IF('Мсетка1-4'!C235='Мсетка1-4'!B234,'Мсетка1-4'!B236,IF('Мсетка1-4'!C235='Мсетка1-4'!B236,'Мсетка1-4'!B234,0))</f>
        <v>_</v>
      </c>
      <c r="C121" s="47"/>
      <c r="D121" s="45">
        <v>-111</v>
      </c>
      <c r="E121" s="46" t="str">
        <f>IF('Мсетка1-4'!E241='Мсетка1-4'!D237,'Мсетка1-4'!D245,IF('Мсетка1-4'!E241='Мсетка1-4'!D245,'Мсетка1-4'!D237,0))</f>
        <v>Хаматгалимов Эдуард, РККс</v>
      </c>
      <c r="F121" s="47"/>
      <c r="G121" s="51"/>
      <c r="H121" s="50"/>
      <c r="I121" s="50"/>
      <c r="J121" s="47"/>
      <c r="K121" s="67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4.25" customHeight="1">
      <c r="A122" s="45"/>
      <c r="B122" s="17">
        <v>156</v>
      </c>
      <c r="C122" s="49"/>
      <c r="D122" s="47"/>
      <c r="E122" s="50"/>
      <c r="F122" s="47"/>
      <c r="G122" s="51"/>
      <c r="H122" s="50"/>
      <c r="I122" s="50"/>
      <c r="J122" s="47"/>
      <c r="K122" s="67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4.25" customHeight="1">
      <c r="A123" s="45">
        <v>-58</v>
      </c>
      <c r="B123" s="52" t="str">
        <f>IF('Мсетка1-4'!C239='Мсетка1-4'!B238,'Мсетка1-4'!B240,IF('Мсетка1-4'!C239='Мсетка1-4'!B240,'Мсетка1-4'!B238,0))</f>
        <v>_</v>
      </c>
      <c r="C123" s="17">
        <v>188</v>
      </c>
      <c r="D123" s="49" t="s">
        <v>250</v>
      </c>
      <c r="E123" s="17"/>
      <c r="F123" s="53"/>
      <c r="G123" s="51"/>
      <c r="H123" s="17">
        <v>243</v>
      </c>
      <c r="I123" s="56" t="s">
        <v>260</v>
      </c>
      <c r="J123" s="47"/>
      <c r="K123" s="67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4.25" customHeight="1">
      <c r="A124" s="45"/>
      <c r="B124" s="45">
        <v>-68</v>
      </c>
      <c r="C124" s="54" t="str">
        <f>IF('Мсетка1-4'!D31='Мсетка1-4'!C33,'Мсетка1-4'!C29,IF('Мсетка1-4'!D31='Мсетка1-4'!C29,'Мсетка1-4'!C33,0))</f>
        <v>Филенков Михаил, РКЛс</v>
      </c>
      <c r="D124" s="50"/>
      <c r="E124" s="17">
        <v>222</v>
      </c>
      <c r="F124" s="55" t="s">
        <v>249</v>
      </c>
      <c r="G124" s="51"/>
      <c r="H124" s="50"/>
      <c r="I124" s="47"/>
      <c r="J124" s="47"/>
      <c r="K124" s="67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4.25" customHeight="1">
      <c r="A125" s="45">
        <v>-59</v>
      </c>
      <c r="B125" s="46" t="str">
        <f>IF('Мсетка1-4'!C243='Мсетка1-4'!B242,'Мсетка1-4'!B244,IF('Мсетка1-4'!C243='Мсетка1-4'!B244,'Мсетка1-4'!B242,0))</f>
        <v>_</v>
      </c>
      <c r="C125" s="47"/>
      <c r="D125" s="17">
        <v>206</v>
      </c>
      <c r="E125" s="56" t="s">
        <v>249</v>
      </c>
      <c r="F125" s="50"/>
      <c r="G125" s="51"/>
      <c r="H125" s="50"/>
      <c r="I125" s="47"/>
      <c r="J125" s="47"/>
      <c r="K125" s="67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4.25" customHeight="1">
      <c r="A126" s="45"/>
      <c r="B126" s="17">
        <v>157</v>
      </c>
      <c r="C126" s="49"/>
      <c r="D126" s="50"/>
      <c r="E126" s="51"/>
      <c r="F126" s="50"/>
      <c r="G126" s="51"/>
      <c r="H126" s="50"/>
      <c r="I126" s="47"/>
      <c r="J126" s="47"/>
      <c r="K126" s="67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4.25" customHeight="1">
      <c r="A127" s="45">
        <v>-60</v>
      </c>
      <c r="B127" s="52" t="str">
        <f>IF('Мсетка1-4'!C247='Мсетка1-4'!B246,'Мсетка1-4'!B248,IF('Мсетка1-4'!C247='Мсетка1-4'!B248,'Мсетка1-4'!B246,0))</f>
        <v>_</v>
      </c>
      <c r="C127" s="17">
        <v>189</v>
      </c>
      <c r="D127" s="59" t="s">
        <v>249</v>
      </c>
      <c r="E127" s="51"/>
      <c r="F127" s="17">
        <v>231</v>
      </c>
      <c r="G127" s="55" t="s">
        <v>268</v>
      </c>
      <c r="H127" s="50"/>
      <c r="I127" s="47"/>
      <c r="J127" s="47"/>
      <c r="K127" s="115" t="str">
        <f>IF('Мсетка1-4'!I73='Мсетка1-4'!G35,'Мсетка1-4'!G101,IF('Мсетка1-4'!I73='Мсетка1-4'!G101,'Мсетка1-4'!G35,0))</f>
        <v>Гумеров Мансур, СИБг</v>
      </c>
      <c r="L127" s="81">
        <v>-125</v>
      </c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4.25" customHeight="1">
      <c r="A128" s="45"/>
      <c r="B128" s="45">
        <v>-67</v>
      </c>
      <c r="C128" s="54" t="str">
        <f>IF('Мсетка1-4'!D23='Мсетка1-4'!C25,'Мсетка1-4'!C21,IF('Мсетка1-4'!D23='Мсетка1-4'!C21,'Мсетка1-4'!C25,0))</f>
        <v>Филенков Иван, РКЛс</v>
      </c>
      <c r="D128" s="47"/>
      <c r="E128" s="51"/>
      <c r="F128" s="50"/>
      <c r="G128" s="50"/>
      <c r="H128" s="50"/>
      <c r="I128" s="47"/>
      <c r="J128" s="4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4.25" customHeight="1">
      <c r="A129" s="45">
        <v>-61</v>
      </c>
      <c r="B129" s="46" t="str">
        <f>IF('Мсетка1-4'!C251='Мсетка1-4'!B250,'Мсетка1-4'!B252,IF('Мсетка1-4'!C251='Мсетка1-4'!B252,'Мсетка1-4'!B250,0))</f>
        <v>_</v>
      </c>
      <c r="C129" s="47"/>
      <c r="D129" s="45">
        <v>-112</v>
      </c>
      <c r="E129" s="46" t="str">
        <f>IF('Мсетка1-4'!E257='Мсетка1-4'!D253,'Мсетка1-4'!D261,IF('Мсетка1-4'!E257='Мсетка1-4'!D261,'Мсетка1-4'!D253,0))</f>
        <v>Сафаров Ильнар, РБТс</v>
      </c>
      <c r="F129" s="50"/>
      <c r="G129" s="50"/>
      <c r="H129" s="50"/>
      <c r="I129" s="47"/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4.25" customHeight="1">
      <c r="A130" s="45"/>
      <c r="B130" s="17">
        <v>158</v>
      </c>
      <c r="C130" s="49"/>
      <c r="D130" s="47"/>
      <c r="E130" s="50"/>
      <c r="F130" s="50"/>
      <c r="G130" s="50"/>
      <c r="H130" s="50"/>
      <c r="I130" s="47"/>
      <c r="J130" s="4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4.25" customHeight="1">
      <c r="A131" s="45">
        <v>-62</v>
      </c>
      <c r="B131" s="52" t="str">
        <f>IF('Мсетка1-4'!C255='Мсетка1-4'!B254,'Мсетка1-4'!B256,IF('Мсетка1-4'!C255='Мсетка1-4'!B256,'Мсетка1-4'!B254,0))</f>
        <v>_</v>
      </c>
      <c r="C131" s="17">
        <v>190</v>
      </c>
      <c r="D131" s="49" t="s">
        <v>242</v>
      </c>
      <c r="E131" s="17"/>
      <c r="F131" s="60"/>
      <c r="G131" s="17">
        <v>239</v>
      </c>
      <c r="H131" s="56" t="s">
        <v>268</v>
      </c>
      <c r="I131" s="47"/>
      <c r="J131" s="4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4.25" customHeight="1">
      <c r="A132" s="45"/>
      <c r="B132" s="45">
        <v>-66</v>
      </c>
      <c r="C132" s="54" t="str">
        <f>IF('Мсетка1-4'!D15='Мсетка1-4'!C17,'Мсетка1-4'!C13,IF('Мсетка1-4'!D15='Мсетка1-4'!C13,'Мсетка1-4'!C17,0))</f>
        <v>Гатиятов Азамат, РБТс</v>
      </c>
      <c r="D132" s="50"/>
      <c r="E132" s="17">
        <v>223</v>
      </c>
      <c r="F132" s="56" t="s">
        <v>268</v>
      </c>
      <c r="G132" s="50"/>
      <c r="H132" s="73"/>
      <c r="I132" s="47"/>
      <c r="J132" s="4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4.25" customHeight="1">
      <c r="A133" s="45">
        <v>-63</v>
      </c>
      <c r="B133" s="46" t="str">
        <f>IF('Мсетка1-4'!C259='Мсетка1-4'!B258,'Мсетка1-4'!B260,IF('Мсетка1-4'!C259='Мсетка1-4'!B260,'Мсетка1-4'!B258,0))</f>
        <v>Иргалиев Ильдар, РЧЕс</v>
      </c>
      <c r="C133" s="47"/>
      <c r="D133" s="17">
        <v>207</v>
      </c>
      <c r="E133" s="56" t="s">
        <v>268</v>
      </c>
      <c r="F133" s="47"/>
      <c r="G133" s="50"/>
      <c r="H133" s="73"/>
      <c r="I133" s="47"/>
      <c r="J133" s="47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4.25" customHeight="1">
      <c r="A134" s="45"/>
      <c r="B134" s="17">
        <v>159</v>
      </c>
      <c r="C134" s="49" t="s">
        <v>268</v>
      </c>
      <c r="D134" s="50"/>
      <c r="E134" s="47"/>
      <c r="F134" s="47"/>
      <c r="G134" s="50"/>
      <c r="H134" s="73"/>
      <c r="I134" s="47"/>
      <c r="J134" s="4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4.25" customHeight="1">
      <c r="A135" s="45">
        <v>-64</v>
      </c>
      <c r="B135" s="52" t="str">
        <f>IF('Мсетка1-4'!C263='Мсетка1-4'!B262,'Мсетка1-4'!B264,IF('Мсетка1-4'!C263='Мсетка1-4'!B264,'Мсетка1-4'!B262,0))</f>
        <v>_</v>
      </c>
      <c r="C135" s="17">
        <v>191</v>
      </c>
      <c r="D135" s="59" t="s">
        <v>268</v>
      </c>
      <c r="E135" s="47"/>
      <c r="F135" s="45">
        <v>-113</v>
      </c>
      <c r="G135" s="52" t="str">
        <f>IF('Мсетка1-4'!F19='Мсетка1-4'!E27,'Мсетка1-4'!E11,IF('Мсетка1-4'!F19='Мсетка1-4'!E11,'Мсетка1-4'!E27,0))</f>
        <v>Дерюгин Родион, ОКТг</v>
      </c>
      <c r="H135" s="73"/>
      <c r="I135" s="47"/>
      <c r="J135" s="47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4.25" customHeight="1">
      <c r="A136" s="45"/>
      <c r="B136" s="45">
        <v>-65</v>
      </c>
      <c r="C136" s="54" t="str">
        <f>IF('Мсетка1-4'!D7='Мсетка1-4'!C9,'Мсетка1-4'!C5,IF('Мсетка1-4'!D7='Мсетка1-4'!C5,'Мсетка1-4'!C9,0))</f>
        <v>Анваров Фаил, РЧЕс</v>
      </c>
      <c r="D136" s="73"/>
      <c r="E136" s="47"/>
      <c r="F136" s="45"/>
      <c r="G136" s="27"/>
      <c r="H136" s="47"/>
      <c r="I136" s="47"/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4.25" customHeight="1">
      <c r="A137" s="45"/>
      <c r="B137" s="45"/>
      <c r="C137" s="47"/>
      <c r="D137" s="73"/>
      <c r="E137" s="47"/>
      <c r="F137" s="45"/>
      <c r="G137" s="27"/>
      <c r="H137" s="47"/>
      <c r="I137" s="47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4.25" customHeight="1">
      <c r="A138" s="45"/>
      <c r="B138" s="45"/>
      <c r="C138" s="27"/>
      <c r="D138" s="73"/>
      <c r="E138" s="47"/>
      <c r="F138" s="45"/>
      <c r="G138" s="27"/>
      <c r="H138" s="47"/>
      <c r="I138" s="47"/>
      <c r="J138" s="47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4.2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4.2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4.2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4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4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ht="14.2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ht="14.2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ht="14.2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14.2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14.2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ht="14.2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ht="14.2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14.2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ht="14.2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14.2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ht="14.2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ht="14.2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ht="14.2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ht="14.2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ht="14.2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ht="14.2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ht="14.2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4.2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ht="14.2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ht="14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ht="14.2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10" ht="14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4.2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4.2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4.2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4.2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4.2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4.2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4.2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4.2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4.2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4.2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4.2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4.2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4.2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4.2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4.2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4.2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4.2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4.2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4.2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4.2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4.2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4.2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4.2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4.2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4.2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4.2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4.2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4.2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4.2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4.2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4.2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4.2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4.2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4.2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4.2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4.2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4.2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4.2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4.2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4.2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4.2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4.2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4.2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4.2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4.2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4.2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4.2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4.2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4.2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4.2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ht="14.2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ht="14.2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4.2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4.2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4.2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4.2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4.2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4.2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4.2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4.2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4.2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4.2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4.2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4.2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4.2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4.2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ht="14.2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</row>
  </sheetData>
  <sheetProtection sheet="1" objects="1" scenarios="1"/>
  <mergeCells count="6">
    <mergeCell ref="A70:M70"/>
    <mergeCell ref="A71:M71"/>
    <mergeCell ref="A1:M1"/>
    <mergeCell ref="A2:M2"/>
    <mergeCell ref="A3:M3"/>
    <mergeCell ref="A69:M69"/>
  </mergeCells>
  <conditionalFormatting sqref="K66 K75 K58 K127 C6:C12 D67:D68 C66:C68 E65:E68 A4:B68 D63:D65 H63:H68 D43:D45 I55:I68 F64:F68 C58:C60 G59:G68 F56:F62 C62:C64 D59:D61 E57:E63 D55:D57 H47:H61 D51:D53 F48:F54 C50:C52 C54:C56 D47:D49 E49:E55 G43:G57 F40:F46 C46:C48 D39:D41 E41:E47 J47:J68 D11:D13 J14:J45 C26:C28 H31:H45 C34:C36 F32:F38 C38:C44 D35:D37 E33:E39 D31:D33 G27:G41 F24:F30 C30:C32 D27:D29 E25:E31 D23:D25 I23:I53 H15:H29 C18:C20 F16:F22 C22:C24 D19:D21 E17:E23 D15:D17 G11:G25 F8:F14 C14:C16 D7:D9 E9:E15 J4:J12 I4:I21 H4:H13 G4:G9 F4:F6 E4:E7 D4:D5 C4 H132:H138 C123:C125 I124:I138 F133:F138 C131:C133 C127:C129 E134:E138 F125:F131 D136:D138 C135:C138 A73:B138 D132:D134 G128:G138 D128:D130 H116:H130 E126:E132 D124:D126 G112:G126 F117:F123 E118:E124 D120:D122 J116:J138 I92:I122 G96:G110 C99:C101 H100:H114 C111:C113 F109:F115 C119:C121 D116:D118 C115:C117 D112:D114 E110:E116 D108:D110 C107:C109 F101:F107 E102:E108 D104:D106 H84:H98 F93:F99 C103:C105 D100:D102 E94:E100 D96:D98 J83:J114 C83:C85 I73:I90 J73:J81 H73:H82 D88:D90 F85:F91 C95:C97 D92:D94 C87:C89 C91:C93 D84:D86 E86:E92 C79:C81 F77:F83 G80:G94 D80:D82 G73:G78 E78:E84 D76:D78 F73:F75 E73:E76 D73:D74 C73 C75:C7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U339"/>
  <sheetViews>
    <sheetView view="pageBreakPreview" zoomScaleNormal="77" zoomScaleSheetLayoutView="100" workbookViewId="0" topLeftCell="A1">
      <selection activeCell="A1" sqref="A1:J1"/>
    </sheetView>
  </sheetViews>
  <sheetFormatPr defaultColWidth="9.140625" defaultRowHeight="10.5" customHeight="1"/>
  <cols>
    <col min="1" max="1" width="5.00390625" style="83" customWidth="1"/>
    <col min="2" max="2" width="15.7109375" style="83" customWidth="1"/>
    <col min="3" max="9" width="10.7109375" style="83" customWidth="1"/>
    <col min="10" max="10" width="16.28125" style="83" customWidth="1"/>
    <col min="11" max="11" width="4.57421875" style="82" customWidth="1"/>
    <col min="12" max="13" width="9.140625" style="82" customWidth="1"/>
    <col min="14" max="14" width="6.57421875" style="82" customWidth="1"/>
    <col min="15" max="21" width="9.140625" style="82" customWidth="1"/>
    <col min="22" max="16384" width="9.140625" style="83" customWidth="1"/>
  </cols>
  <sheetData>
    <row r="1" spans="1:13" ht="10.5" customHeight="1">
      <c r="A1" s="123" t="str">
        <f>Мсписки!A1</f>
        <v>XXIII СПАРТАКИАДА ШКОЛЬНИКОВ РЕСПУБЛИКИ БАШКОРТОСТАН</v>
      </c>
      <c r="B1" s="123"/>
      <c r="C1" s="123"/>
      <c r="D1" s="123"/>
      <c r="E1" s="123"/>
      <c r="F1" s="123"/>
      <c r="G1" s="123"/>
      <c r="H1" s="123"/>
      <c r="I1" s="123"/>
      <c r="J1" s="123"/>
      <c r="M1" s="2" t="s">
        <v>68</v>
      </c>
    </row>
    <row r="2" spans="1:13" ht="10.5" customHeight="1">
      <c r="A2" s="123" t="str">
        <f>Мсписки!A2</f>
        <v>Мужской разряд</v>
      </c>
      <c r="B2" s="123"/>
      <c r="C2" s="123"/>
      <c r="D2" s="123"/>
      <c r="E2" s="123"/>
      <c r="F2" s="123"/>
      <c r="G2" s="123"/>
      <c r="H2" s="123"/>
      <c r="I2" s="123"/>
      <c r="J2" s="123"/>
      <c r="M2" s="3" t="s">
        <v>69</v>
      </c>
    </row>
    <row r="3" spans="1:10" ht="10.5" customHeight="1">
      <c r="A3" s="124" t="str">
        <f>Мсписки!A3</f>
        <v>с.Мишкино. 28 мая 2021 г.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1" ht="10.5" customHeight="1">
      <c r="A4" s="47"/>
      <c r="B4" s="47"/>
      <c r="C4" s="47"/>
      <c r="D4" s="47"/>
      <c r="E4" s="47"/>
      <c r="F4" s="47"/>
      <c r="G4" s="64"/>
      <c r="H4" s="84"/>
      <c r="I4" s="47"/>
      <c r="J4" s="85" t="s">
        <v>80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47"/>
      <c r="B5" s="47"/>
      <c r="C5" s="47"/>
      <c r="D5" s="47"/>
      <c r="E5" s="47"/>
      <c r="F5" s="47"/>
      <c r="G5" s="64"/>
      <c r="H5" s="84"/>
      <c r="I5" s="47"/>
      <c r="J5" s="47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0.5" customHeight="1">
      <c r="A6" s="47"/>
      <c r="B6" s="47"/>
      <c r="C6" s="47"/>
      <c r="D6" s="45">
        <v>-248</v>
      </c>
      <c r="E6" s="15" t="str">
        <f>IF('Мсетка5-6'!K30='Мсетка5-6'!J13,'Мсетка5-6'!J46,IF('Мсетка5-6'!K30='Мсетка5-6'!J46,'Мсетка5-6'!J13,0))</f>
        <v>Каипов Спартак, РХАс</v>
      </c>
      <c r="F6" s="47"/>
      <c r="G6" s="64"/>
      <c r="H6" s="45">
        <v>-250</v>
      </c>
      <c r="I6" s="15" t="str">
        <f>IF('Мсетка5-6'!L44='Мсетка5-6'!K30,'Мсетка5-6'!K58,IF('Мсетка5-6'!L44='Мсетка5-6'!K58,'Мсетка5-6'!K30,0))</f>
        <v>Исянбаев Тагир, СИБг</v>
      </c>
      <c r="J6" s="100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0.5" customHeight="1">
      <c r="A7" s="47"/>
      <c r="B7" s="47"/>
      <c r="C7" s="47"/>
      <c r="D7" s="45"/>
      <c r="E7" s="17">
        <v>254</v>
      </c>
      <c r="F7" s="55" t="s">
        <v>218</v>
      </c>
      <c r="G7" s="64"/>
      <c r="H7" s="45"/>
      <c r="I7" s="17">
        <v>253</v>
      </c>
      <c r="J7" s="55" t="s">
        <v>214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0.5" customHeight="1">
      <c r="A8" s="45">
        <v>-244</v>
      </c>
      <c r="B8" s="15" t="str">
        <f>IF('Мсетка5-6'!J13='Мсетка5-6'!I6,'Мсетка5-6'!I22,IF('Мсетка5-6'!J13='Мсетка5-6'!I22,'Мсетка5-6'!I6,0))</f>
        <v>Ярмухаметов Булат, РХАс</v>
      </c>
      <c r="C8" s="47"/>
      <c r="D8" s="45">
        <v>-249</v>
      </c>
      <c r="E8" s="19" t="str">
        <f>IF('Мсетка5-6'!K99='Мсетка5-6'!J82,'Мсетка5-6'!J115,IF('Мсетка5-6'!K99='Мсетка5-6'!J115,'Мсетка5-6'!J82,0))</f>
        <v>Шамыков Кирилл, РМШс</v>
      </c>
      <c r="F8" s="45" t="s">
        <v>7</v>
      </c>
      <c r="G8" s="64"/>
      <c r="H8" s="45">
        <v>-251</v>
      </c>
      <c r="I8" s="19" t="str">
        <f>IF('Мсетка5-6'!L113='Мсетка5-6'!K99,'Мсетка5-6'!K127,IF('Мсетка5-6'!L113='Мсетка5-6'!K127,'Мсетка5-6'!K99,0))</f>
        <v>Нураев Батыр, РХАс</v>
      </c>
      <c r="J8" s="45" t="s">
        <v>4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0.5" customHeight="1">
      <c r="A9" s="45"/>
      <c r="B9" s="17">
        <v>255</v>
      </c>
      <c r="C9" s="55" t="s">
        <v>217</v>
      </c>
      <c r="D9" s="47"/>
      <c r="E9" s="45">
        <v>-254</v>
      </c>
      <c r="F9" s="15" t="str">
        <f>IF(F7=E6,E8,IF(F7=E8,E6,0))</f>
        <v>Каипов Спартак, РХАс</v>
      </c>
      <c r="G9" s="64"/>
      <c r="H9" s="47"/>
      <c r="I9" s="45">
        <v>-253</v>
      </c>
      <c r="J9" s="15" t="str">
        <f>IF(J7=I6,I8,IF(J7=I8,I6,0))</f>
        <v>Нураев Батыр, РХАс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10.5" customHeight="1">
      <c r="A10" s="45">
        <v>-245</v>
      </c>
      <c r="B10" s="19" t="str">
        <f>IF('Мсетка5-6'!J46='Мсетка5-6'!I38,'Мсетка5-6'!I54,IF('Мсетка5-6'!J46='Мсетка5-6'!I54,'Мсетка5-6'!I38,0))</f>
        <v>Фролов Роман, УФАг</v>
      </c>
      <c r="C10" s="50"/>
      <c r="D10" s="47"/>
      <c r="E10" s="47"/>
      <c r="F10" s="45" t="s">
        <v>10</v>
      </c>
      <c r="G10" s="64"/>
      <c r="H10" s="47"/>
      <c r="I10" s="47"/>
      <c r="J10" s="45" t="s">
        <v>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0.5" customHeight="1">
      <c r="A11" s="45"/>
      <c r="B11" s="47"/>
      <c r="C11" s="17">
        <v>257</v>
      </c>
      <c r="D11" s="55" t="s">
        <v>217</v>
      </c>
      <c r="E11" s="47"/>
      <c r="F11" s="47"/>
      <c r="G11" s="64"/>
      <c r="H11" s="84"/>
      <c r="I11" s="47"/>
      <c r="J11" s="47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0.5" customHeight="1">
      <c r="A12" s="45">
        <v>-246</v>
      </c>
      <c r="B12" s="15" t="str">
        <f>IF('Мсетка5-6'!J82='Мсетка5-6'!I77,'Мсетка5-6'!I91,IF('Мсетка5-6'!J82='Мсетка5-6'!I91,'Мсетка5-6'!I77,0))</f>
        <v>Файзуллин Даниэль, ОКТг</v>
      </c>
      <c r="C12" s="50"/>
      <c r="D12" s="64" t="s">
        <v>8</v>
      </c>
      <c r="E12" s="47"/>
      <c r="F12" s="47"/>
      <c r="G12" s="64"/>
      <c r="H12" s="45">
        <v>-267</v>
      </c>
      <c r="I12" s="15" t="str">
        <f>IF(D27=C25,C29,IF(D27=C29,C25,0))</f>
        <v>Мирун Александр, ОКТг</v>
      </c>
      <c r="J12" s="47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0.5" customHeight="1">
      <c r="A13" s="45"/>
      <c r="B13" s="17">
        <v>256</v>
      </c>
      <c r="C13" s="56" t="s">
        <v>260</v>
      </c>
      <c r="D13" s="47"/>
      <c r="E13" s="45">
        <v>-255</v>
      </c>
      <c r="F13" s="15" t="str">
        <f>IF(C9=B8,B10,IF(C9=B10,B8,0))</f>
        <v>Ярмухаметов Булат, РХАс</v>
      </c>
      <c r="G13" s="47"/>
      <c r="H13" s="45"/>
      <c r="I13" s="17">
        <v>270</v>
      </c>
      <c r="J13" s="55" t="s">
        <v>226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0.5" customHeight="1">
      <c r="A14" s="45">
        <v>-247</v>
      </c>
      <c r="B14" s="19" t="str">
        <f>IF('Мсетка5-6'!J115='Мсетка5-6'!I107,'Мсетка5-6'!I123,IF('Мсетка5-6'!J115='Мсетка5-6'!I123,'Мсетка5-6'!I107,0))</f>
        <v>Юртбаков Динис, РБМг</v>
      </c>
      <c r="C14" s="45">
        <v>-257</v>
      </c>
      <c r="D14" s="15" t="str">
        <f>IF(D11=C9,C13,IF(D11=C13,C9,0))</f>
        <v>Юртбаков Динис, РБМг</v>
      </c>
      <c r="E14" s="45"/>
      <c r="F14" s="17">
        <v>258</v>
      </c>
      <c r="G14" s="55" t="s">
        <v>221</v>
      </c>
      <c r="H14" s="45">
        <v>-268</v>
      </c>
      <c r="I14" s="19" t="str">
        <f>IF(D35=C33,C37,IF(D35=C37,C33,0))</f>
        <v>Ахметшин Ильназ, РБУс</v>
      </c>
      <c r="J14" s="45" t="s">
        <v>16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0.5" customHeight="1">
      <c r="A15" s="47"/>
      <c r="B15" s="47"/>
      <c r="C15" s="47"/>
      <c r="D15" s="45" t="s">
        <v>12</v>
      </c>
      <c r="E15" s="45">
        <v>-256</v>
      </c>
      <c r="F15" s="19" t="str">
        <f>IF(C13=B12,B14,IF(C13=B14,B12,0))</f>
        <v>Файзуллин Даниэль, ОКТг</v>
      </c>
      <c r="G15" s="45" t="s">
        <v>6</v>
      </c>
      <c r="H15" s="47"/>
      <c r="I15" s="45">
        <v>-270</v>
      </c>
      <c r="J15" s="15" t="str">
        <f>IF(J13=I12,I14,IF(J13=I14,I12,0))</f>
        <v>Ахметшин Ильназ, РБУс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0.5" customHeight="1">
      <c r="A16" s="45">
        <v>-240</v>
      </c>
      <c r="B16" s="15" t="str">
        <f>IF('Мсетка5-6'!I22='Мсетка5-6'!H14,'Мсетка5-6'!H30,IF('Мсетка5-6'!I22='Мсетка5-6'!H30,'Мсетка5-6'!H14,0))</f>
        <v>Мугинов Максим, РКИс</v>
      </c>
      <c r="C16" s="47"/>
      <c r="D16" s="47"/>
      <c r="E16" s="47"/>
      <c r="F16" s="45">
        <v>-258</v>
      </c>
      <c r="G16" s="15" t="str">
        <f>IF(G14=F13,F15,IF(G14=F15,F13,0))</f>
        <v>Файзуллин Даниэль, ОКТг</v>
      </c>
      <c r="H16" s="47"/>
      <c r="I16" s="47"/>
      <c r="J16" s="45" t="s">
        <v>18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0.5" customHeight="1">
      <c r="A17" s="45"/>
      <c r="B17" s="17">
        <v>259</v>
      </c>
      <c r="C17" s="55" t="s">
        <v>224</v>
      </c>
      <c r="D17" s="47"/>
      <c r="E17" s="47"/>
      <c r="F17" s="47"/>
      <c r="G17" s="45" t="s">
        <v>9</v>
      </c>
      <c r="H17" s="84"/>
      <c r="I17" s="47"/>
      <c r="J17" s="47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0.5" customHeight="1">
      <c r="A18" s="45">
        <v>-241</v>
      </c>
      <c r="B18" s="19" t="str">
        <f>IF('Мсетка5-6'!I54='Мсетка5-6'!H46,'Мсетка5-6'!H62,IF('Мсетка5-6'!I54='Мсетка5-6'!H62,'Мсетка5-6'!H46,0))</f>
        <v>Балабанов Альберт, УФАг</v>
      </c>
      <c r="C18" s="50"/>
      <c r="D18" s="47"/>
      <c r="E18" s="45">
        <v>-259</v>
      </c>
      <c r="F18" s="15" t="str">
        <f>IF(C17=B16,B18,IF(C17=B18,B16,0))</f>
        <v>Мугинов Максим, РКИс</v>
      </c>
      <c r="G18" s="47"/>
      <c r="H18" s="45">
        <v>-271</v>
      </c>
      <c r="I18" s="15" t="str">
        <f>IF(G24=F23,F25,IF(G24=F25,F23,0))</f>
        <v>Габдрафиков Тимур, РБКс</v>
      </c>
      <c r="J18" s="47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0.5" customHeight="1">
      <c r="A19" s="45"/>
      <c r="B19" s="47"/>
      <c r="C19" s="17">
        <v>261</v>
      </c>
      <c r="D19" s="55" t="s">
        <v>223</v>
      </c>
      <c r="E19" s="45"/>
      <c r="F19" s="17">
        <v>262</v>
      </c>
      <c r="G19" s="55" t="s">
        <v>268</v>
      </c>
      <c r="H19" s="45"/>
      <c r="I19" s="17">
        <v>274</v>
      </c>
      <c r="J19" s="55" t="s">
        <v>231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0.5" customHeight="1">
      <c r="A20" s="45">
        <v>-242</v>
      </c>
      <c r="B20" s="15" t="str">
        <f>IF('Мсетка5-6'!I91='Мсетка5-6'!H83,'Мсетка5-6'!H99,IF('Мсетка5-6'!I91='Мсетка5-6'!H99,'Мсетка5-6'!H83,0))</f>
        <v>Хасанов Булат, РБУс</v>
      </c>
      <c r="C20" s="50"/>
      <c r="D20" s="64" t="s">
        <v>13</v>
      </c>
      <c r="E20" s="45">
        <v>-260</v>
      </c>
      <c r="F20" s="19" t="str">
        <f>IF(C21=B20,B22,IF(C21=B22,B20,0))</f>
        <v>Иргалиев Ильдар, РЧЕс</v>
      </c>
      <c r="G20" s="45" t="s">
        <v>11</v>
      </c>
      <c r="H20" s="45">
        <v>-272</v>
      </c>
      <c r="I20" s="19" t="str">
        <f>IF(G28=F27,F29,IF(G28=F29,F27,0))</f>
        <v>Быков Станислав, РБКс</v>
      </c>
      <c r="J20" s="45" t="s">
        <v>23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0.5" customHeight="1">
      <c r="A21" s="45"/>
      <c r="B21" s="17">
        <v>260</v>
      </c>
      <c r="C21" s="56" t="s">
        <v>223</v>
      </c>
      <c r="D21" s="47"/>
      <c r="E21" s="47"/>
      <c r="F21" s="45">
        <v>-262</v>
      </c>
      <c r="G21" s="15" t="str">
        <f>IF(G19=F18,F20,IF(G19=F20,F18,0))</f>
        <v>Мугинов Максим, РКИс</v>
      </c>
      <c r="H21" s="47"/>
      <c r="I21" s="45">
        <v>-274</v>
      </c>
      <c r="J21" s="15" t="str">
        <f>IF(J19=I18,I20,IF(J19=I20,I18,0))</f>
        <v>Габдрафиков Тимур, РБКс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0.5" customHeight="1">
      <c r="A22" s="45">
        <v>-243</v>
      </c>
      <c r="B22" s="19" t="str">
        <f>IF('Мсетка5-6'!I123='Мсетка5-6'!H115,'Мсетка5-6'!H131,IF('Мсетка5-6'!I123='Мсетка5-6'!H131,'Мсетка5-6'!H115,0))</f>
        <v>Иргалиев Ильдар, РЧЕс</v>
      </c>
      <c r="C22" s="45">
        <v>-261</v>
      </c>
      <c r="D22" s="15" t="str">
        <f>IF(D19=C17,C21,IF(D19=C21,C17,0))</f>
        <v>Балабанов Альберт, УФАг</v>
      </c>
      <c r="E22" s="47"/>
      <c r="F22" s="47"/>
      <c r="G22" s="45" t="s">
        <v>14</v>
      </c>
      <c r="H22" s="47"/>
      <c r="I22" s="47"/>
      <c r="J22" s="45" t="s">
        <v>25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0.5" customHeight="1">
      <c r="A23" s="47"/>
      <c r="B23" s="47"/>
      <c r="C23" s="47"/>
      <c r="D23" s="45" t="s">
        <v>15</v>
      </c>
      <c r="E23" s="45">
        <v>-263</v>
      </c>
      <c r="F23" s="15" t="str">
        <f>IF(C25=B24,B26,IF(C25=B26,B24,0))</f>
        <v>Габдрафиков Тимур, РБКс</v>
      </c>
      <c r="G23" s="47"/>
      <c r="H23" s="45">
        <v>-279</v>
      </c>
      <c r="I23" s="15" t="str">
        <f>IF(D43=C41,C45,IF(D43=C45,C41,0))</f>
        <v>Шагиев Ильшат, РМЕс</v>
      </c>
      <c r="J23" s="47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0.5" customHeight="1">
      <c r="A24" s="45">
        <v>-232</v>
      </c>
      <c r="B24" s="15" t="str">
        <f>IF('Мсетка5-6'!H14='Мсетка5-6'!G10,'Мсетка5-6'!G18,IF('Мсетка5-6'!H14='Мсетка5-6'!G18,'Мсетка5-6'!G10,0))</f>
        <v>Мирун Александр, ОКТг</v>
      </c>
      <c r="C24" s="47"/>
      <c r="D24" s="47"/>
      <c r="E24" s="45"/>
      <c r="F24" s="17">
        <v>271</v>
      </c>
      <c r="G24" s="55" t="s">
        <v>230</v>
      </c>
      <c r="H24" s="84"/>
      <c r="I24" s="17">
        <v>282</v>
      </c>
      <c r="J24" s="55" t="s">
        <v>261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0.5" customHeight="1">
      <c r="A25" s="45"/>
      <c r="B25" s="17">
        <v>263</v>
      </c>
      <c r="C25" s="55" t="s">
        <v>226</v>
      </c>
      <c r="D25" s="47"/>
      <c r="E25" s="45">
        <v>-264</v>
      </c>
      <c r="F25" s="19" t="str">
        <f>IF(C29=B28,B30,IF(C29=B30,B28,0))</f>
        <v>Макаров Кирилл, РККс</v>
      </c>
      <c r="G25" s="50"/>
      <c r="H25" s="45">
        <v>-280</v>
      </c>
      <c r="I25" s="19" t="str">
        <f>IF(D51=C49,C53,IF(D51=C53,C49,0))</f>
        <v>Саитов Флюр, РБМг</v>
      </c>
      <c r="J25" s="45" t="s">
        <v>22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0.5" customHeight="1">
      <c r="A26" s="45">
        <v>-233</v>
      </c>
      <c r="B26" s="19" t="str">
        <f>IF('Мсетка5-6'!H30='Мсетка5-6'!G26,'Мсетка5-6'!G34,IF('Мсетка5-6'!H30='Мсетка5-6'!G34,'Мсетка5-6'!G26,0))</f>
        <v>Габдрафиков Тимур, РБКс</v>
      </c>
      <c r="C26" s="50"/>
      <c r="D26" s="47"/>
      <c r="E26" s="45"/>
      <c r="F26" s="47"/>
      <c r="G26" s="17">
        <v>273</v>
      </c>
      <c r="H26" s="55" t="s">
        <v>228</v>
      </c>
      <c r="I26" s="45">
        <v>-282</v>
      </c>
      <c r="J26" s="15" t="str">
        <f>IF(J24=I23,I25,IF(J24=I25,I23,0))</f>
        <v>Шагиев Ильшат, РМЕс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0.5" customHeight="1">
      <c r="A27" s="45"/>
      <c r="B27" s="47"/>
      <c r="C27" s="17">
        <v>267</v>
      </c>
      <c r="D27" s="55" t="s">
        <v>238</v>
      </c>
      <c r="E27" s="45">
        <v>-265</v>
      </c>
      <c r="F27" s="15" t="str">
        <f>IF(C33=B32,B34,IF(C33=B34,B32,0))</f>
        <v>Быков Станислав, РБКс</v>
      </c>
      <c r="G27" s="50"/>
      <c r="H27" s="64" t="s">
        <v>19</v>
      </c>
      <c r="I27" s="47"/>
      <c r="J27" s="45" t="s">
        <v>24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0.5" customHeight="1">
      <c r="A28" s="45">
        <v>-234</v>
      </c>
      <c r="B28" s="15" t="str">
        <f>IF('Мсетка5-6'!H46='Мсетка5-6'!G42,'Мсетка5-6'!G50,IF('Мсетка5-6'!H46='Мсетка5-6'!G50,'Мсетка5-6'!G42,0))</f>
        <v>Ахметшин Ильяс, РБУс</v>
      </c>
      <c r="C28" s="50"/>
      <c r="D28" s="50"/>
      <c r="E28" s="45"/>
      <c r="F28" s="17">
        <v>272</v>
      </c>
      <c r="G28" s="56" t="s">
        <v>228</v>
      </c>
      <c r="H28" s="47"/>
      <c r="I28" s="47"/>
      <c r="J28" s="47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0.5" customHeight="1">
      <c r="A29" s="45"/>
      <c r="B29" s="17">
        <v>264</v>
      </c>
      <c r="C29" s="56" t="s">
        <v>238</v>
      </c>
      <c r="D29" s="50"/>
      <c r="E29" s="45">
        <v>-266</v>
      </c>
      <c r="F29" s="19" t="str">
        <f>IF(C37=B36,B38,IF(C37=B38,B36,0))</f>
        <v>Дерюгин Родион, ОКТг</v>
      </c>
      <c r="G29" s="45">
        <v>-273</v>
      </c>
      <c r="H29" s="15" t="str">
        <f>IF(H26=G24,G28,IF(H26=G28,G24,0))</f>
        <v>Макаров Кирилл, РККс</v>
      </c>
      <c r="I29" s="47"/>
      <c r="J29" s="47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0.5" customHeight="1">
      <c r="A30" s="45">
        <v>-235</v>
      </c>
      <c r="B30" s="19" t="str">
        <f>IF('Мсетка5-6'!H62='Мсетка5-6'!G58,'Мсетка5-6'!G66,IF('Мсетка5-6'!H62='Мсетка5-6'!G66,'Мсетка5-6'!G58,0))</f>
        <v>Макаров Кирилл, РККс</v>
      </c>
      <c r="C30" s="47"/>
      <c r="D30" s="50"/>
      <c r="E30" s="47"/>
      <c r="F30" s="47"/>
      <c r="G30" s="64"/>
      <c r="H30" s="45" t="s">
        <v>21</v>
      </c>
      <c r="I30" s="47"/>
      <c r="J30" s="47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0.5" customHeight="1">
      <c r="A31" s="45"/>
      <c r="B31" s="47"/>
      <c r="C31" s="51"/>
      <c r="D31" s="17">
        <v>269</v>
      </c>
      <c r="E31" s="55" t="s">
        <v>220</v>
      </c>
      <c r="F31" s="47"/>
      <c r="G31" s="64"/>
      <c r="H31" s="84"/>
      <c r="I31" s="47"/>
      <c r="J31" s="47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10.5" customHeight="1">
      <c r="A32" s="45">
        <v>-236</v>
      </c>
      <c r="B32" s="15" t="str">
        <f>IF('Мсетка5-6'!H83='Мсетка5-6'!G79,'Мсетка5-6'!G87,IF('Мсетка5-6'!H83='Мсетка5-6'!G87,'Мсетка5-6'!G79,0))</f>
        <v>Быков Станислав, РБКс</v>
      </c>
      <c r="C32" s="47"/>
      <c r="D32" s="50"/>
      <c r="E32" s="45" t="s">
        <v>17</v>
      </c>
      <c r="F32" s="45">
        <v>-275</v>
      </c>
      <c r="G32" s="15" t="str">
        <f>IF(C41=B40,B42,IF(C41=B42,B40,0))</f>
        <v>Хакимов Арсен, РБКс</v>
      </c>
      <c r="H32" s="47"/>
      <c r="I32" s="47"/>
      <c r="J32" s="47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10.5" customHeight="1">
      <c r="A33" s="45"/>
      <c r="B33" s="17">
        <v>265</v>
      </c>
      <c r="C33" s="55" t="s">
        <v>237</v>
      </c>
      <c r="D33" s="50"/>
      <c r="E33" s="47"/>
      <c r="F33" s="45"/>
      <c r="G33" s="17">
        <v>283</v>
      </c>
      <c r="H33" s="55" t="s">
        <v>241</v>
      </c>
      <c r="I33" s="47"/>
      <c r="J33" s="4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0.5" customHeight="1">
      <c r="A34" s="45">
        <v>-237</v>
      </c>
      <c r="B34" s="19" t="str">
        <f>IF('Мсетка5-6'!H99='Мсетка5-6'!G95,'Мсетка5-6'!G103,IF('Мсетка5-6'!H99='Мсетка5-6'!G103,'Мсетка5-6'!G95,0))</f>
        <v>Ахметшин Ильназ, РБУс</v>
      </c>
      <c r="C34" s="50"/>
      <c r="D34" s="50"/>
      <c r="E34" s="47"/>
      <c r="F34" s="45">
        <v>-276</v>
      </c>
      <c r="G34" s="19" t="str">
        <f>IF(C45=B44,B46,IF(C45=B46,B44,0))</f>
        <v>Михалев Роман, РНУс</v>
      </c>
      <c r="H34" s="50"/>
      <c r="I34" s="47"/>
      <c r="J34" s="4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0.5" customHeight="1">
      <c r="A35" s="45"/>
      <c r="B35" s="47"/>
      <c r="C35" s="17">
        <v>268</v>
      </c>
      <c r="D35" s="56" t="s">
        <v>220</v>
      </c>
      <c r="E35" s="47"/>
      <c r="F35" s="45"/>
      <c r="G35" s="47"/>
      <c r="H35" s="17">
        <v>285</v>
      </c>
      <c r="I35" s="55" t="s">
        <v>241</v>
      </c>
      <c r="J35" s="4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10.5" customHeight="1">
      <c r="A36" s="45">
        <v>-238</v>
      </c>
      <c r="B36" s="15" t="str">
        <f>IF('Мсетка5-6'!H115='Мсетка5-6'!G111,'Мсетка5-6'!G119,IF('Мсетка5-6'!H115='Мсетка5-6'!G119,'Мсетка5-6'!G111,0))</f>
        <v>Шамратов Олег, РМШс</v>
      </c>
      <c r="C36" s="50"/>
      <c r="D36" s="51"/>
      <c r="E36" s="47"/>
      <c r="F36" s="45">
        <v>-277</v>
      </c>
      <c r="G36" s="15" t="str">
        <f>IF(C49=B48,B50,IF(C49=B50,B48,0))</f>
        <v>Гайнанов Урал, РКИс</v>
      </c>
      <c r="H36" s="50"/>
      <c r="I36" s="64" t="s">
        <v>27</v>
      </c>
      <c r="J36" s="47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0.5" customHeight="1">
      <c r="A37" s="45"/>
      <c r="B37" s="17">
        <v>266</v>
      </c>
      <c r="C37" s="56" t="s">
        <v>220</v>
      </c>
      <c r="D37" s="45">
        <v>-269</v>
      </c>
      <c r="E37" s="15" t="str">
        <f>IF(E31=D27,D35,IF(E31=D35,D27,0))</f>
        <v>Ахметшин Ильяс, РБУс</v>
      </c>
      <c r="F37" s="45"/>
      <c r="G37" s="17">
        <v>284</v>
      </c>
      <c r="H37" s="56" t="s">
        <v>240</v>
      </c>
      <c r="I37" s="47"/>
      <c r="J37" s="47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0.5" customHeight="1">
      <c r="A38" s="45">
        <v>-239</v>
      </c>
      <c r="B38" s="19" t="str">
        <f>IF('Мсетка5-6'!H131='Мсетка5-6'!G127,'Мсетка5-6'!G135,IF('Мсетка5-6'!H131='Мсетка5-6'!G135,'Мсетка5-6'!G127,0))</f>
        <v>Дерюгин Родион, ОКТг</v>
      </c>
      <c r="C38" s="47"/>
      <c r="D38" s="47"/>
      <c r="E38" s="45" t="s">
        <v>20</v>
      </c>
      <c r="F38" s="45">
        <v>-278</v>
      </c>
      <c r="G38" s="19" t="str">
        <f>IF(C53=B52,B54,IF(C53=B54,B52,0))</f>
        <v>Филенков Иван, РКЛс</v>
      </c>
      <c r="H38" s="45">
        <v>-285</v>
      </c>
      <c r="I38" s="15" t="str">
        <f>IF(I35=H33,H37,IF(I35=H37,H33,0))</f>
        <v>Гайнанов Урал, РКИс</v>
      </c>
      <c r="J38" s="4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0.5" customHeight="1">
      <c r="A39" s="47"/>
      <c r="B39" s="47"/>
      <c r="C39" s="47"/>
      <c r="D39" s="47"/>
      <c r="E39" s="47"/>
      <c r="F39" s="47"/>
      <c r="G39" s="64"/>
      <c r="H39" s="84"/>
      <c r="I39" s="45" t="s">
        <v>28</v>
      </c>
      <c r="J39" s="47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0.5" customHeight="1">
      <c r="A40" s="45">
        <v>-224</v>
      </c>
      <c r="B40" s="15" t="str">
        <f>IF('Мсетка5-6'!G10='Мсетка5-6'!F7,'Мсетка5-6'!F15,IF('Мсетка5-6'!G10='Мсетка5-6'!F15,'Мсетка5-6'!F7,0))</f>
        <v>Ильин Валерий, РМШс</v>
      </c>
      <c r="C40" s="47"/>
      <c r="D40" s="47"/>
      <c r="E40" s="47"/>
      <c r="F40" s="47"/>
      <c r="G40" s="45">
        <v>-283</v>
      </c>
      <c r="H40" s="15" t="str">
        <f>IF(H33=G32,G34,IF(H33=G34,G32,0))</f>
        <v>Михалев Роман, РНУс</v>
      </c>
      <c r="I40" s="47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0.5" customHeight="1">
      <c r="A41" s="45"/>
      <c r="B41" s="17">
        <v>275</v>
      </c>
      <c r="C41" s="55" t="s">
        <v>227</v>
      </c>
      <c r="D41" s="47"/>
      <c r="E41" s="47"/>
      <c r="F41" s="47"/>
      <c r="G41" s="84"/>
      <c r="H41" s="17">
        <v>286</v>
      </c>
      <c r="I41" s="55" t="s">
        <v>249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0.5" customHeight="1">
      <c r="A42" s="45">
        <v>-225</v>
      </c>
      <c r="B42" s="19" t="str">
        <f>IF('Мсетка5-6'!G26='Мсетка5-6'!F23,'Мсетка5-6'!F31,IF('Мсетка5-6'!G26='Мсетка5-6'!F31,'Мсетка5-6'!F23,0))</f>
        <v>Хакимов Арсен, РБКс</v>
      </c>
      <c r="C42" s="50"/>
      <c r="D42" s="47"/>
      <c r="E42" s="47"/>
      <c r="F42" s="47"/>
      <c r="G42" s="45">
        <v>-284</v>
      </c>
      <c r="H42" s="19" t="str">
        <f>IF(H37=G36,G38,IF(H37=G38,G36,0))</f>
        <v>Филенков Иван, РКЛс</v>
      </c>
      <c r="I42" s="45" t="s">
        <v>29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0.5" customHeight="1">
      <c r="A43" s="45"/>
      <c r="B43" s="47"/>
      <c r="C43" s="17">
        <v>279</v>
      </c>
      <c r="D43" s="55" t="s">
        <v>227</v>
      </c>
      <c r="E43" s="47"/>
      <c r="F43" s="47"/>
      <c r="G43" s="84"/>
      <c r="H43" s="45">
        <v>-286</v>
      </c>
      <c r="I43" s="15" t="str">
        <f>IF(I41=H40,H42,IF(I41=H42,H40,0))</f>
        <v>Михалев Роман, РНУс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0.5" customHeight="1">
      <c r="A44" s="45">
        <v>-226</v>
      </c>
      <c r="B44" s="15" t="str">
        <f>IF('Мсетка5-6'!G42='Мсетка5-6'!F39,'Мсетка5-6'!F47,IF('Мсетка5-6'!G42='Мсетка5-6'!F47,'Мсетка5-6'!F39,0))</f>
        <v>Шагиев Ильшат, РМЕс</v>
      </c>
      <c r="C44" s="50"/>
      <c r="D44" s="50"/>
      <c r="E44" s="47"/>
      <c r="F44" s="47"/>
      <c r="G44" s="84"/>
      <c r="H44" s="47"/>
      <c r="I44" s="45" t="s">
        <v>31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0.5" customHeight="1">
      <c r="A45" s="45"/>
      <c r="B45" s="17">
        <v>276</v>
      </c>
      <c r="C45" s="56" t="s">
        <v>269</v>
      </c>
      <c r="D45" s="50"/>
      <c r="E45" s="47"/>
      <c r="F45" s="47"/>
      <c r="G45" s="45">
        <v>-299</v>
      </c>
      <c r="H45" s="15" t="str">
        <f>IF(E63=D59,D67,IF(E63=D67,D59,0))</f>
        <v>Шарипов Александр, РКЛс</v>
      </c>
      <c r="I45" s="47"/>
      <c r="J45" s="4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0.5" customHeight="1">
      <c r="A46" s="45">
        <v>-227</v>
      </c>
      <c r="B46" s="19" t="str">
        <f>IF('Мсетка5-6'!G58='Мсетка5-6'!F55,'Мсетка5-6'!F63,IF('Мсетка5-6'!G58='Мсетка5-6'!F63,'Мсетка5-6'!F55,0))</f>
        <v>Михалев Роман, РНУс</v>
      </c>
      <c r="C46" s="47"/>
      <c r="D46" s="50"/>
      <c r="E46" s="47"/>
      <c r="F46" s="47"/>
      <c r="G46" s="84"/>
      <c r="H46" s="17">
        <v>302</v>
      </c>
      <c r="I46" s="55" t="s">
        <v>251</v>
      </c>
      <c r="J46" s="47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ht="10.5" customHeight="1">
      <c r="A47" s="45"/>
      <c r="B47" s="47"/>
      <c r="C47" s="51"/>
      <c r="D47" s="17">
        <v>281</v>
      </c>
      <c r="E47" s="55" t="s">
        <v>227</v>
      </c>
      <c r="F47" s="47"/>
      <c r="G47" s="45">
        <v>-300</v>
      </c>
      <c r="H47" s="19" t="str">
        <f>IF(E79=D75,D83,IF(E79=D83,D75,0))</f>
        <v>Евсеев Иван, РАЛс</v>
      </c>
      <c r="I47" s="45" t="s">
        <v>32</v>
      </c>
      <c r="J47" s="47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ht="10.5" customHeight="1">
      <c r="A48" s="45">
        <v>-228</v>
      </c>
      <c r="B48" s="15" t="str">
        <f>IF('Мсетка5-6'!G79='Мсетка5-6'!F76,'Мсетка5-6'!F84,IF('Мсетка5-6'!G79='Мсетка5-6'!F84,'Мсетка5-6'!F76,0))</f>
        <v>Гайнанов Урал, РКИс</v>
      </c>
      <c r="C48" s="47"/>
      <c r="D48" s="50"/>
      <c r="E48" s="45" t="s">
        <v>26</v>
      </c>
      <c r="F48" s="47"/>
      <c r="G48" s="84"/>
      <c r="H48" s="45">
        <v>-302</v>
      </c>
      <c r="I48" s="15" t="str">
        <f>IF(I46=H45,H47,IF(I46=H47,H45,0))</f>
        <v>Евсеев Иван, РАЛс</v>
      </c>
      <c r="J48" s="47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10.5" customHeight="1">
      <c r="A49" s="45"/>
      <c r="B49" s="17">
        <v>277</v>
      </c>
      <c r="C49" s="55" t="s">
        <v>261</v>
      </c>
      <c r="D49" s="50"/>
      <c r="E49" s="47"/>
      <c r="F49" s="47"/>
      <c r="G49" s="84"/>
      <c r="H49" s="47"/>
      <c r="I49" s="45" t="s">
        <v>33</v>
      </c>
      <c r="J49" s="47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10.5" customHeight="1">
      <c r="A50" s="45">
        <v>-229</v>
      </c>
      <c r="B50" s="19" t="str">
        <f>IF('Мсетка5-6'!G95='Мсетка5-6'!F92,'Мсетка5-6'!F100,IF('Мсетка5-6'!G95='Мсетка5-6'!F100,'Мсетка5-6'!F92,0))</f>
        <v>Саитов Флюр, РБМг</v>
      </c>
      <c r="C50" s="50"/>
      <c r="D50" s="50"/>
      <c r="E50" s="47"/>
      <c r="F50" s="45">
        <v>-295</v>
      </c>
      <c r="G50" s="15" t="str">
        <f>IF(D59=C57,C61,IF(D59=C61,C57,0))</f>
        <v>Саитгареев Ильнур, РСАс</v>
      </c>
      <c r="H50" s="47"/>
      <c r="I50" s="47"/>
      <c r="J50" s="47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0.5" customHeight="1">
      <c r="A51" s="45"/>
      <c r="B51" s="47"/>
      <c r="C51" s="17">
        <v>280</v>
      </c>
      <c r="D51" s="56" t="s">
        <v>247</v>
      </c>
      <c r="E51" s="47"/>
      <c r="F51" s="45"/>
      <c r="G51" s="17">
        <v>303</v>
      </c>
      <c r="H51" s="55" t="s">
        <v>264</v>
      </c>
      <c r="I51" s="47"/>
      <c r="J51" s="47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10.5" customHeight="1">
      <c r="A52" s="45">
        <v>-230</v>
      </c>
      <c r="B52" s="15" t="str">
        <f>IF('Мсетка5-6'!G111='Мсетка5-6'!F108,'Мсетка5-6'!F116,IF('Мсетка5-6'!G111='Мсетка5-6'!F116,'Мсетка5-6'!F108,0))</f>
        <v>Мухамадиев Айнур, РБВс</v>
      </c>
      <c r="C52" s="50"/>
      <c r="D52" s="51"/>
      <c r="E52" s="47"/>
      <c r="F52" s="45">
        <v>-296</v>
      </c>
      <c r="G52" s="19" t="str">
        <f>IF(D67=C65,C69,IF(D67=C69,C65,0))</f>
        <v>Самарин Данил, РСАс</v>
      </c>
      <c r="H52" s="50"/>
      <c r="I52" s="47"/>
      <c r="J52" s="4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10.5" customHeight="1">
      <c r="A53" s="45"/>
      <c r="B53" s="17">
        <v>278</v>
      </c>
      <c r="C53" s="56" t="s">
        <v>247</v>
      </c>
      <c r="D53" s="45">
        <v>-281</v>
      </c>
      <c r="E53" s="15" t="str">
        <f>IF(E47=D43,D51,IF(E47=D51,D43,0))</f>
        <v>Мухамадиев Айнур, РБВс</v>
      </c>
      <c r="F53" s="45"/>
      <c r="G53" s="47"/>
      <c r="H53" s="17">
        <v>305</v>
      </c>
      <c r="I53" s="55" t="s">
        <v>257</v>
      </c>
      <c r="J53" s="47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ht="10.5" customHeight="1">
      <c r="A54" s="45">
        <v>-231</v>
      </c>
      <c r="B54" s="19" t="str">
        <f>IF('Мсетка5-6'!G127='Мсетка5-6'!F124,'Мсетка5-6'!F132,IF('Мсетка5-6'!G127='Мсетка5-6'!F132,'Мсетка5-6'!F124,0))</f>
        <v>Филенков Иван, РКЛс</v>
      </c>
      <c r="C54" s="47"/>
      <c r="D54" s="47"/>
      <c r="E54" s="45" t="s">
        <v>30</v>
      </c>
      <c r="F54" s="45">
        <v>-297</v>
      </c>
      <c r="G54" s="15" t="str">
        <f>IF(D75=C73,C77,IF(D75=C77,C73,0))</f>
        <v>Гильмуранов Никита, РТАс</v>
      </c>
      <c r="H54" s="50"/>
      <c r="I54" s="64" t="s">
        <v>34</v>
      </c>
      <c r="J54" s="4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10.5" customHeight="1">
      <c r="A55" s="47"/>
      <c r="B55" s="47"/>
      <c r="C55" s="47"/>
      <c r="D55" s="47"/>
      <c r="E55" s="47"/>
      <c r="F55" s="45"/>
      <c r="G55" s="17">
        <v>304</v>
      </c>
      <c r="H55" s="56" t="s">
        <v>257</v>
      </c>
      <c r="I55" s="47"/>
      <c r="J55" s="47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0.5" customHeight="1">
      <c r="A56" s="45">
        <v>-208</v>
      </c>
      <c r="B56" s="15" t="str">
        <f>IF('Мсетка5-6'!F7='Мсетка5-6'!E4,'Мсетка5-6'!E8,IF('Мсетка5-6'!F7='Мсетка5-6'!E8,'Мсетка5-6'!E4,0))</f>
        <v>Безматерных Иван, РНУс</v>
      </c>
      <c r="C56" s="47"/>
      <c r="D56" s="47"/>
      <c r="E56" s="47"/>
      <c r="F56" s="45">
        <v>-298</v>
      </c>
      <c r="G56" s="19" t="str">
        <f>IF(D83=C81,C85,IF(D83=C85,C81,0))</f>
        <v>Хаматгалимов Эдуард, РККс</v>
      </c>
      <c r="H56" s="45">
        <v>-305</v>
      </c>
      <c r="I56" s="15" t="str">
        <f>IF(I53=H51,H55,IF(I53=H55,H51,0))</f>
        <v>Самарин Данил, РСАс</v>
      </c>
      <c r="J56" s="47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10.5" customHeight="1">
      <c r="A57" s="45"/>
      <c r="B57" s="17">
        <v>287</v>
      </c>
      <c r="C57" s="55" t="s">
        <v>251</v>
      </c>
      <c r="D57" s="47"/>
      <c r="E57" s="45">
        <v>-303</v>
      </c>
      <c r="F57" s="15" t="str">
        <f>IF(H51=G50,G52,IF(H51=G52,G50,0))</f>
        <v>Саитгареев Ильнур, РСАс</v>
      </c>
      <c r="G57" s="47"/>
      <c r="H57" s="84"/>
      <c r="I57" s="45" t="s">
        <v>35</v>
      </c>
      <c r="J57" s="47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0.5" customHeight="1">
      <c r="A58" s="45">
        <v>-209</v>
      </c>
      <c r="B58" s="19" t="str">
        <f>IF('Мсетка5-6'!F15='Мсетка5-6'!E12,'Мсетка5-6'!E16,IF('Мсетка5-6'!F15='Мсетка5-6'!E16,'Мсетка5-6'!E12,0))</f>
        <v>Шарипов Александр, РКЛс</v>
      </c>
      <c r="C58" s="50"/>
      <c r="D58" s="47"/>
      <c r="E58" s="84"/>
      <c r="F58" s="17">
        <v>306</v>
      </c>
      <c r="G58" s="55" t="s">
        <v>253</v>
      </c>
      <c r="J58" s="47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0.5" customHeight="1">
      <c r="A59" s="45"/>
      <c r="B59" s="47"/>
      <c r="C59" s="17">
        <v>295</v>
      </c>
      <c r="D59" s="55" t="s">
        <v>251</v>
      </c>
      <c r="E59" s="45">
        <v>-304</v>
      </c>
      <c r="F59" s="19" t="str">
        <f>IF(H55=G54,G56,IF(H55=G56,G54,0))</f>
        <v>Хаматгалимов Эдуард, РККс</v>
      </c>
      <c r="G59" s="45" t="s">
        <v>36</v>
      </c>
      <c r="H59" s="45">
        <v>-311</v>
      </c>
      <c r="I59" s="15" t="str">
        <f>IF(I65=H63,H67,IF(I65=H67,H63,0))</f>
        <v>Уразгильдин Ямиль, РБМг</v>
      </c>
      <c r="J59" s="47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0.5" customHeight="1">
      <c r="A60" s="45">
        <v>-210</v>
      </c>
      <c r="B60" s="15" t="str">
        <f>IF('Мсетка5-6'!F23='Мсетка5-6'!E20,'Мсетка5-6'!E24,IF('Мсетка5-6'!F23='Мсетка5-6'!E24,'Мсетка5-6'!E20,0))</f>
        <v>Абдрахманов Ильнур, РМЕс</v>
      </c>
      <c r="C60" s="50"/>
      <c r="D60" s="50"/>
      <c r="E60" s="84"/>
      <c r="F60" s="45">
        <v>-306</v>
      </c>
      <c r="G60" s="15" t="str">
        <f>IF(G58=F57,F59,IF(G58=F59,F57,0))</f>
        <v>Саитгареев Ильнур, РСАс</v>
      </c>
      <c r="H60" s="84"/>
      <c r="I60" s="17">
        <v>314</v>
      </c>
      <c r="J60" s="55" t="s">
        <v>262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0.5" customHeight="1">
      <c r="A61" s="45"/>
      <c r="B61" s="17">
        <v>288</v>
      </c>
      <c r="C61" s="56" t="s">
        <v>263</v>
      </c>
      <c r="D61" s="50"/>
      <c r="F61" s="47"/>
      <c r="G61" s="45" t="s">
        <v>38</v>
      </c>
      <c r="H61" s="45">
        <v>-312</v>
      </c>
      <c r="I61" s="19" t="str">
        <f>IF(I73=H71,H75,IF(I73=H75,H71,0))</f>
        <v>Хабиров Камиль, РКРс</v>
      </c>
      <c r="J61" s="45" t="s">
        <v>42</v>
      </c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ht="10.5" customHeight="1">
      <c r="A62" s="45">
        <v>-211</v>
      </c>
      <c r="B62" s="19" t="str">
        <f>IF('Мсетка5-6'!F31='Мсетка5-6'!E28,'Мсетка5-6'!E32,IF('Мсетка5-6'!F31='Мсетка5-6'!E32,'Мсетка5-6'!E28,0))</f>
        <v>Саитгареев Ильнур, РСАс</v>
      </c>
      <c r="C62" s="47"/>
      <c r="D62" s="50"/>
      <c r="E62" s="47"/>
      <c r="F62" s="45">
        <v>-287</v>
      </c>
      <c r="G62" s="15" t="str">
        <f>IF(C57=B56,B58,IF(C57=B58,B56,0))</f>
        <v>Безматерных Иван, РНУс</v>
      </c>
      <c r="I62" s="45">
        <v>-314</v>
      </c>
      <c r="J62" s="15" t="str">
        <f>IF(J60=I59,I61,IF(J60=I61,I59,0))</f>
        <v>Хабиров Камиль, РКРс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ht="10.5" customHeight="1">
      <c r="A63" s="45"/>
      <c r="B63" s="47"/>
      <c r="C63" s="47"/>
      <c r="D63" s="17">
        <v>299</v>
      </c>
      <c r="E63" s="55" t="s">
        <v>252</v>
      </c>
      <c r="F63" s="45"/>
      <c r="G63" s="17">
        <v>307</v>
      </c>
      <c r="H63" s="55" t="s">
        <v>270</v>
      </c>
      <c r="I63" s="47"/>
      <c r="J63" s="45" t="s">
        <v>44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10.5" customHeight="1">
      <c r="A64" s="45">
        <v>-212</v>
      </c>
      <c r="B64" s="15" t="str">
        <f>IF('Мсетка5-6'!F39='Мсетка5-6'!E36,'Мсетка5-6'!E40,IF('Мсетка5-6'!F39='Мсетка5-6'!E40,'Мсетка5-6'!E36,0))</f>
        <v>Самарин Данил, РСАс</v>
      </c>
      <c r="C64" s="47"/>
      <c r="D64" s="50"/>
      <c r="E64" s="50"/>
      <c r="F64" s="45">
        <v>-288</v>
      </c>
      <c r="G64" s="19" t="str">
        <f>IF(C61=B60,B62,IF(C61=B62,B60,0))</f>
        <v>Абдрахманов Ильнур, РМЕс</v>
      </c>
      <c r="H64" s="50"/>
      <c r="I64" s="47"/>
      <c r="J64" s="47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10.5" customHeight="1">
      <c r="A65" s="45"/>
      <c r="B65" s="17">
        <v>289</v>
      </c>
      <c r="C65" s="55" t="s">
        <v>264</v>
      </c>
      <c r="D65" s="50"/>
      <c r="E65" s="50"/>
      <c r="F65" s="45"/>
      <c r="G65" s="47"/>
      <c r="H65" s="17">
        <v>311</v>
      </c>
      <c r="I65" s="55" t="s">
        <v>270</v>
      </c>
      <c r="J65" s="47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ht="10.5" customHeight="1">
      <c r="A66" s="45">
        <v>-213</v>
      </c>
      <c r="B66" s="19" t="str">
        <f>IF('Мсетка5-6'!F47='Мсетка5-6'!E44,'Мсетка5-6'!E48,IF('Мсетка5-6'!F47='Мсетка5-6'!E48,'Мсетка5-6'!E44,0))</f>
        <v>Уразгильдин Ямиль, РБМг</v>
      </c>
      <c r="C66" s="50"/>
      <c r="D66" s="50"/>
      <c r="E66" s="50"/>
      <c r="F66" s="45">
        <v>-289</v>
      </c>
      <c r="G66" s="15" t="str">
        <f>IF(C65=B64,B66,IF(C65=B66,B64,0))</f>
        <v>Уразгильдин Ямиль, РБМг</v>
      </c>
      <c r="H66" s="50"/>
      <c r="I66" s="50"/>
      <c r="J66" s="47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ht="10.5" customHeight="1">
      <c r="A67" s="45"/>
      <c r="B67" s="47"/>
      <c r="C67" s="17">
        <v>296</v>
      </c>
      <c r="D67" s="56" t="s">
        <v>252</v>
      </c>
      <c r="E67" s="50"/>
      <c r="F67" s="45"/>
      <c r="G67" s="17">
        <v>308</v>
      </c>
      <c r="H67" s="56" t="s">
        <v>262</v>
      </c>
      <c r="I67" s="50"/>
      <c r="J67" s="47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ht="10.5" customHeight="1">
      <c r="A68" s="45">
        <v>-214</v>
      </c>
      <c r="B68" s="15" t="str">
        <f>IF('Мсетка5-6'!F55='Мсетка5-6'!E52,'Мсетка5-6'!E56,IF('Мсетка5-6'!F55='Мсетка5-6'!E56,'Мсетка5-6'!E52,0))</f>
        <v>Гимазов Айрат, РКИс</v>
      </c>
      <c r="C68" s="50"/>
      <c r="D68" s="47"/>
      <c r="E68" s="50"/>
      <c r="F68" s="45">
        <v>-290</v>
      </c>
      <c r="G68" s="19" t="str">
        <f>IF(C69=B68,B70,IF(C69=B70,B68,0))</f>
        <v>Атыпов Глеб, НЕФг</v>
      </c>
      <c r="H68" s="47"/>
      <c r="I68" s="50"/>
      <c r="J68" s="47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ht="10.5" customHeight="1">
      <c r="A69" s="45"/>
      <c r="B69" s="17">
        <v>290</v>
      </c>
      <c r="C69" s="56" t="s">
        <v>252</v>
      </c>
      <c r="D69" s="47"/>
      <c r="E69" s="50"/>
      <c r="F69" s="45"/>
      <c r="G69" s="47"/>
      <c r="H69" s="51"/>
      <c r="I69" s="17">
        <v>313</v>
      </c>
      <c r="J69" s="55" t="s">
        <v>270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ht="10.5" customHeight="1">
      <c r="A70" s="45">
        <v>-215</v>
      </c>
      <c r="B70" s="19" t="str">
        <f>IF('Мсетка5-6'!F63='Мсетка5-6'!E60,'Мсетка5-6'!E64,IF('Мсетка5-6'!F63='Мсетка5-6'!E64,'Мсетка5-6'!E60,0))</f>
        <v>Атыпов Глеб, НЕФг</v>
      </c>
      <c r="C70" s="47"/>
      <c r="D70" s="47"/>
      <c r="E70" s="29" t="s">
        <v>252</v>
      </c>
      <c r="F70" s="45">
        <v>-291</v>
      </c>
      <c r="G70" s="15" t="str">
        <f>IF(C73=B72,B74,IF(C73=B74,B72,0))</f>
        <v>Хабиров Камиль, РКРс</v>
      </c>
      <c r="H70" s="47"/>
      <c r="I70" s="50"/>
      <c r="J70" s="45" t="s">
        <v>40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ht="10.5" customHeight="1">
      <c r="A71" s="45"/>
      <c r="B71" s="47"/>
      <c r="C71" s="47"/>
      <c r="D71" s="47"/>
      <c r="E71" s="70" t="s">
        <v>37</v>
      </c>
      <c r="F71" s="31">
        <v>301</v>
      </c>
      <c r="G71" s="17">
        <v>309</v>
      </c>
      <c r="H71" s="55" t="s">
        <v>255</v>
      </c>
      <c r="I71" s="50"/>
      <c r="J71" s="47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ht="10.5" customHeight="1">
      <c r="A72" s="45">
        <v>-216</v>
      </c>
      <c r="B72" s="15" t="str">
        <f>IF('Мсетка5-6'!F76='Мсетка5-6'!E73,'Мсетка5-6'!E77,IF('Мсетка5-6'!F76='Мсетка5-6'!E77,'Мсетка5-6'!E73,0))</f>
        <v>Гильмуранов Никита, РТАс</v>
      </c>
      <c r="C72" s="47"/>
      <c r="D72" s="47"/>
      <c r="E72" s="50"/>
      <c r="F72" s="45">
        <v>-292</v>
      </c>
      <c r="G72" s="19" t="str">
        <f>IF(C77=B76,B78,IF(C77=B78,B76,0))</f>
        <v>Каримов Азамат, РСАс</v>
      </c>
      <c r="H72" s="50"/>
      <c r="I72" s="50"/>
      <c r="J72" s="47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ht="10.5" customHeight="1">
      <c r="A73" s="45"/>
      <c r="B73" s="17">
        <v>291</v>
      </c>
      <c r="C73" s="55" t="s">
        <v>257</v>
      </c>
      <c r="D73" s="47"/>
      <c r="E73" s="87" t="str">
        <f>IF(E70=E63,E79,IF(E70=E79,E63,0))</f>
        <v>Гарипов Алтынсура, РМЕс</v>
      </c>
      <c r="F73" s="31">
        <v>-301</v>
      </c>
      <c r="G73" s="47"/>
      <c r="H73" s="17">
        <v>312</v>
      </c>
      <c r="I73" s="56" t="s">
        <v>243</v>
      </c>
      <c r="J73" s="47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ht="10.5" customHeight="1">
      <c r="A74" s="45">
        <v>-217</v>
      </c>
      <c r="B74" s="19" t="str">
        <f>IF('Мсетка5-6'!F84='Мсетка5-6'!E81,'Мсетка5-6'!E85,IF('Мсетка5-6'!F84='Мсетка5-6'!E85,'Мсетка5-6'!E81,0))</f>
        <v>Хабиров Камиль, РКРс</v>
      </c>
      <c r="C74" s="50"/>
      <c r="D74" s="47"/>
      <c r="E74" s="70" t="s">
        <v>39</v>
      </c>
      <c r="F74" s="45">
        <v>-293</v>
      </c>
      <c r="G74" s="15" t="str">
        <f>IF(C81=B80,B82,IF(C81=B82,B80,0))</f>
        <v>Мухамадеев Анвар, РБТс</v>
      </c>
      <c r="H74" s="50"/>
      <c r="I74" s="51"/>
      <c r="J74" s="47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ht="10.5" customHeight="1">
      <c r="A75" s="45"/>
      <c r="B75" s="47"/>
      <c r="C75" s="17">
        <v>297</v>
      </c>
      <c r="D75" s="55" t="s">
        <v>232</v>
      </c>
      <c r="E75" s="50"/>
      <c r="F75" s="45"/>
      <c r="G75" s="17">
        <v>310</v>
      </c>
      <c r="H75" s="56" t="s">
        <v>243</v>
      </c>
      <c r="I75" s="45">
        <v>-313</v>
      </c>
      <c r="J75" s="15" t="str">
        <f>IF(J69=I65,I73,IF(J69=I73,I65,0))</f>
        <v>Сафаров Ильнар, РБТс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ht="10.5" customHeight="1">
      <c r="A76" s="45">
        <v>-218</v>
      </c>
      <c r="B76" s="15" t="str">
        <f>IF('Мсетка5-6'!F92='Мсетка5-6'!E89,'Мсетка5-6'!E93,IF('Мсетка5-6'!F92='Мсетка5-6'!E93,'Мсетка5-6'!E89,0))</f>
        <v>Евсеев Иван, РАЛс</v>
      </c>
      <c r="C76" s="50"/>
      <c r="D76" s="50"/>
      <c r="E76" s="50"/>
      <c r="F76" s="45">
        <v>-294</v>
      </c>
      <c r="G76" s="19" t="str">
        <f>IF(C85=B84,B86,IF(C85=B86,B84,0))</f>
        <v>Сафаров Ильнар, РБТс</v>
      </c>
      <c r="H76" s="47"/>
      <c r="I76" s="47"/>
      <c r="J76" s="45" t="s">
        <v>41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ht="10.5" customHeight="1">
      <c r="A77" s="45"/>
      <c r="B77" s="17">
        <v>292</v>
      </c>
      <c r="C77" s="56" t="s">
        <v>232</v>
      </c>
      <c r="D77" s="50"/>
      <c r="E77" s="50"/>
      <c r="F77" s="47"/>
      <c r="G77" s="64"/>
      <c r="H77" s="45">
        <v>-315</v>
      </c>
      <c r="I77" s="15" t="str">
        <f>IF(H81=G80,G82,IF(H81=G82,G80,0))</f>
        <v>Атыпов Глеб, НЕФг</v>
      </c>
      <c r="J77" s="47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ht="10.5" customHeight="1">
      <c r="A78" s="45">
        <v>-219</v>
      </c>
      <c r="B78" s="19" t="str">
        <f>IF('Мсетка5-6'!F100='Мсетка5-6'!E97,'Мсетка5-6'!E101,IF('Мсетка5-6'!F100='Мсетка5-6'!E101,'Мсетка5-6'!E97,0))</f>
        <v>Каримов Азамат, РСАс</v>
      </c>
      <c r="C78" s="47"/>
      <c r="D78" s="50"/>
      <c r="E78" s="50"/>
      <c r="F78" s="47"/>
      <c r="G78" s="64"/>
      <c r="H78" s="84"/>
      <c r="I78" s="17">
        <v>318</v>
      </c>
      <c r="J78" s="55" t="s">
        <v>265</v>
      </c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ht="10.5" customHeight="1">
      <c r="A79" s="45"/>
      <c r="B79" s="47"/>
      <c r="C79" s="47"/>
      <c r="D79" s="17">
        <v>300</v>
      </c>
      <c r="E79" s="56" t="s">
        <v>271</v>
      </c>
      <c r="F79" s="47"/>
      <c r="G79" s="64"/>
      <c r="H79" s="45">
        <v>-316</v>
      </c>
      <c r="I79" s="19" t="str">
        <f>IF(H85=G84,G86,IF(H85=G86,G84,0))</f>
        <v>Каримов Азамат, РСАс</v>
      </c>
      <c r="J79" s="45" t="s">
        <v>46</v>
      </c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10.5" customHeight="1">
      <c r="A80" s="45">
        <v>-220</v>
      </c>
      <c r="B80" s="15" t="str">
        <f>IF('Мсетка5-6'!F108='Мсетка5-6'!E105,'Мсетка5-6'!E109,IF('Мсетка5-6'!F108='Мсетка5-6'!E109,'Мсетка5-6'!E105,0))</f>
        <v>Мухамадеев Анвар, РБТс</v>
      </c>
      <c r="C80" s="47"/>
      <c r="D80" s="50"/>
      <c r="E80" s="47"/>
      <c r="F80" s="45">
        <v>-307</v>
      </c>
      <c r="G80" s="15" t="str">
        <f>IF(H63=G62,G64,IF(H63=G64,G62,0))</f>
        <v>Безматерных Иван, РНУс</v>
      </c>
      <c r="I80" s="45">
        <v>-318</v>
      </c>
      <c r="J80" s="15" t="str">
        <f>IF(J78=I77,I79,IF(J78=I79,I77,0))</f>
        <v>Атыпов Глеб, НЕФг</v>
      </c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0.5" customHeight="1">
      <c r="A81" s="45"/>
      <c r="B81" s="17">
        <v>293</v>
      </c>
      <c r="C81" s="55" t="s">
        <v>271</v>
      </c>
      <c r="D81" s="50"/>
      <c r="E81" s="47"/>
      <c r="F81" s="45"/>
      <c r="G81" s="17">
        <v>315</v>
      </c>
      <c r="H81" s="55" t="s">
        <v>279</v>
      </c>
      <c r="I81" s="47"/>
      <c r="J81" s="45" t="s">
        <v>47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0.5" customHeight="1">
      <c r="A82" s="45">
        <v>-221</v>
      </c>
      <c r="B82" s="19" t="str">
        <f>IF('Мсетка5-6'!F116='Мсетка5-6'!E113,'Мсетка5-6'!E117,IF('Мсетка5-6'!F116='Мсетка5-6'!E117,'Мсетка5-6'!E113,0))</f>
        <v>Гарипов Алтынсура, РМЕс</v>
      </c>
      <c r="C82" s="50"/>
      <c r="D82" s="50"/>
      <c r="E82" s="47"/>
      <c r="F82" s="45">
        <v>-308</v>
      </c>
      <c r="G82" s="19" t="str">
        <f>IF(H67=G66,G68,IF(H67=G68,G66,0))</f>
        <v>Атыпов Глеб, НЕФг</v>
      </c>
      <c r="H82" s="50"/>
      <c r="I82" s="47"/>
      <c r="J82" s="47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0.5" customHeight="1">
      <c r="A83" s="45"/>
      <c r="B83" s="47"/>
      <c r="C83" s="17">
        <v>298</v>
      </c>
      <c r="D83" s="56" t="s">
        <v>271</v>
      </c>
      <c r="E83" s="47"/>
      <c r="F83" s="45"/>
      <c r="G83" s="47"/>
      <c r="H83" s="17">
        <v>317</v>
      </c>
      <c r="I83" s="55" t="s">
        <v>236</v>
      </c>
      <c r="J83" s="47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0.5" customHeight="1">
      <c r="A84" s="45">
        <v>-222</v>
      </c>
      <c r="B84" s="15" t="str">
        <f>IF('Мсетка5-6'!F124='Мсетка5-6'!E121,'Мсетка5-6'!E125,IF('Мсетка5-6'!F124='Мсетка5-6'!E125,'Мсетка5-6'!E121,0))</f>
        <v>Хаматгалимов Эдуард, РККс</v>
      </c>
      <c r="C84" s="50"/>
      <c r="D84" s="47"/>
      <c r="E84" s="47"/>
      <c r="F84" s="45">
        <v>-309</v>
      </c>
      <c r="G84" s="15" t="str">
        <f>IF(H71=G70,G72,IF(H71=G72,G70,0))</f>
        <v>Каримов Азамат, РСАс</v>
      </c>
      <c r="H84" s="50"/>
      <c r="I84" s="64" t="s">
        <v>43</v>
      </c>
      <c r="J84" s="47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0.5" customHeight="1">
      <c r="A85" s="45"/>
      <c r="B85" s="17">
        <v>294</v>
      </c>
      <c r="C85" s="56" t="s">
        <v>253</v>
      </c>
      <c r="D85" s="47"/>
      <c r="E85" s="47"/>
      <c r="F85" s="45"/>
      <c r="G85" s="17">
        <v>316</v>
      </c>
      <c r="H85" s="56" t="s">
        <v>236</v>
      </c>
      <c r="I85" s="47"/>
      <c r="J85" s="47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0.5" customHeight="1">
      <c r="A86" s="45">
        <v>-223</v>
      </c>
      <c r="B86" s="19" t="str">
        <f>IF('Мсетка5-6'!F132='Мсетка5-6'!E129,'Мсетка5-6'!E133,IF('Мсетка5-6'!F132='Мсетка5-6'!E133,'Мсетка5-6'!E129,0))</f>
        <v>Сафаров Ильнар, РБТс</v>
      </c>
      <c r="C86" s="47"/>
      <c r="D86" s="47"/>
      <c r="E86" s="47"/>
      <c r="F86" s="45">
        <v>-310</v>
      </c>
      <c r="G86" s="19" t="str">
        <f>IF(H75=G74,G76,IF(H75=G76,G74,0))</f>
        <v>Мухамадеев Анвар, РБТс</v>
      </c>
      <c r="H86" s="45">
        <v>-317</v>
      </c>
      <c r="I86" s="15" t="str">
        <f>IF(I83=H81,H85,IF(I83=H85,H81,0))</f>
        <v>Безматерных Иван, РНУс</v>
      </c>
      <c r="J86" s="47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0.5" customHeight="1">
      <c r="A87" s="47"/>
      <c r="B87" s="47"/>
      <c r="C87" s="47"/>
      <c r="D87" s="47"/>
      <c r="E87" s="47"/>
      <c r="F87" s="47"/>
      <c r="G87" s="64"/>
      <c r="H87" s="84"/>
      <c r="I87" s="45" t="s">
        <v>45</v>
      </c>
      <c r="J87" s="47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0.5" customHeight="1">
      <c r="A88" s="47"/>
      <c r="B88" s="47"/>
      <c r="C88" s="47"/>
      <c r="D88" s="47"/>
      <c r="E88" s="47"/>
      <c r="F88" s="47"/>
      <c r="G88" s="64"/>
      <c r="H88" s="84"/>
      <c r="I88" s="45"/>
      <c r="J88" s="47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10" ht="10.5" customHeight="1">
      <c r="A89" s="123" t="str">
        <f>Мсписки!A1</f>
        <v>XXIII СПАРТАКИАДА ШКОЛЬНИКОВ РЕСПУБЛИКИ БАШКОРТОСТАН</v>
      </c>
      <c r="B89" s="123"/>
      <c r="C89" s="123"/>
      <c r="D89" s="123"/>
      <c r="E89" s="123"/>
      <c r="F89" s="123"/>
      <c r="G89" s="123"/>
      <c r="H89" s="123"/>
      <c r="I89" s="123"/>
      <c r="J89" s="123"/>
    </row>
    <row r="90" spans="1:10" ht="10.5" customHeight="1">
      <c r="A90" s="123" t="str">
        <f>Мсписки!A2</f>
        <v>Мужской разряд</v>
      </c>
      <c r="B90" s="123"/>
      <c r="C90" s="123"/>
      <c r="D90" s="123"/>
      <c r="E90" s="123"/>
      <c r="F90" s="123"/>
      <c r="G90" s="123"/>
      <c r="H90" s="123"/>
      <c r="I90" s="123"/>
      <c r="J90" s="123"/>
    </row>
    <row r="91" spans="1:10" ht="10.5" customHeight="1">
      <c r="A91" s="124" t="str">
        <f>Мсписки!A3</f>
        <v>с.Мишкино. 28 мая 2021 г.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21" ht="10.5" customHeight="1">
      <c r="A92" s="47"/>
      <c r="B92" s="47"/>
      <c r="C92" s="47"/>
      <c r="D92" s="47"/>
      <c r="E92" s="47"/>
      <c r="F92" s="47"/>
      <c r="G92" s="64"/>
      <c r="H92" s="84"/>
      <c r="I92" s="47"/>
      <c r="J92" s="85" t="s">
        <v>81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9" customHeight="1">
      <c r="A93" s="45">
        <v>-192</v>
      </c>
      <c r="B93" s="15" t="str">
        <f>IF('Мсетка5-6'!E8='Мсетка5-6'!D6,'Мсетка5-6'!D10,IF('Мсетка5-6'!E8='Мсетка5-6'!D10,'Мсетка5-6'!D6,0))</f>
        <v>Гарифуллин Данил, РТАс</v>
      </c>
      <c r="C93" s="47"/>
      <c r="D93" s="47"/>
      <c r="E93" s="47"/>
      <c r="F93" s="47"/>
      <c r="G93" s="64"/>
      <c r="H93" s="45"/>
      <c r="I93" s="84"/>
      <c r="J93" s="47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9" customHeight="1">
      <c r="A94" s="45"/>
      <c r="B94" s="17">
        <v>319</v>
      </c>
      <c r="C94" s="55" t="s">
        <v>258</v>
      </c>
      <c r="D94" s="47"/>
      <c r="E94" s="45">
        <v>-335</v>
      </c>
      <c r="F94" s="15" t="str">
        <f>IF(I100=H99,H101,IF(I100=H101,H99,0))</f>
        <v>Ульмаскулов Вильдан, РКРс</v>
      </c>
      <c r="G94" s="47"/>
      <c r="H94" s="45">
        <v>-331</v>
      </c>
      <c r="I94" s="15" t="str">
        <f>IF(E100=D96,D104,IF(E100=D104,D96,0))</f>
        <v>Гарифуллин Данил, РТАс</v>
      </c>
      <c r="J94" s="47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9" customHeight="1">
      <c r="A95" s="45">
        <v>-193</v>
      </c>
      <c r="B95" s="19" t="str">
        <f>IF('Мсетка5-6'!E16='Мсетка5-6'!D14,'Мсетка5-6'!D18,IF('Мсетка5-6'!E16='Мсетка5-6'!D18,'Мсетка5-6'!D14,0))</f>
        <v>Гафуров Марат, РЕРс</v>
      </c>
      <c r="C95" s="50"/>
      <c r="D95" s="47"/>
      <c r="E95" s="84"/>
      <c r="F95" s="17">
        <v>338</v>
      </c>
      <c r="G95" s="55" t="s">
        <v>254</v>
      </c>
      <c r="H95" s="84"/>
      <c r="I95" s="17">
        <v>334</v>
      </c>
      <c r="J95" s="55" t="s">
        <v>258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9" customHeight="1">
      <c r="A96" s="45"/>
      <c r="B96" s="47"/>
      <c r="C96" s="17">
        <v>327</v>
      </c>
      <c r="D96" s="55" t="s">
        <v>258</v>
      </c>
      <c r="E96" s="45">
        <v>-336</v>
      </c>
      <c r="F96" s="19" t="str">
        <f>IF(I104=H103,H105,IF(I104=H105,H103,0))</f>
        <v>Миранов Тимур, РКРс</v>
      </c>
      <c r="G96" s="45" t="s">
        <v>56</v>
      </c>
      <c r="H96" s="45">
        <v>-332</v>
      </c>
      <c r="I96" s="19" t="str">
        <f>IF(E116=D112,D120,IF(E116=D120,D112,0))</f>
        <v>Мифтахов Руслан, РЕРс</v>
      </c>
      <c r="J96" s="45" t="s">
        <v>48</v>
      </c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9" customHeight="1">
      <c r="A97" s="45">
        <v>-194</v>
      </c>
      <c r="B97" s="15" t="str">
        <f>IF('Мсетка5-6'!E24='Мсетка5-6'!D22,'Мсетка5-6'!D26,IF('Мсетка5-6'!E24='Мсетка5-6'!D26,'Мсетка5-6'!D22,0))</f>
        <v>Басыров Ильяс, РАЛс</v>
      </c>
      <c r="C97" s="50"/>
      <c r="D97" s="50"/>
      <c r="F97" s="45">
        <v>-338</v>
      </c>
      <c r="G97" s="15" t="str">
        <f>IF(G95=F94,F96,IF(G95=F96,F94,0))</f>
        <v>Миранов Тимур, РКРс</v>
      </c>
      <c r="I97" s="45">
        <v>-334</v>
      </c>
      <c r="J97" s="15" t="str">
        <f>IF(J95=I94,I96,IF(J95=I96,I94,0))</f>
        <v>Мифтахов Руслан, РЕРс</v>
      </c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9" customHeight="1">
      <c r="A98" s="45"/>
      <c r="B98" s="17">
        <v>320</v>
      </c>
      <c r="C98" s="56" t="s">
        <v>246</v>
      </c>
      <c r="D98" s="50"/>
      <c r="E98" s="88"/>
      <c r="F98" s="47"/>
      <c r="G98" s="45" t="s">
        <v>57</v>
      </c>
      <c r="H98" s="88"/>
      <c r="I98" s="47"/>
      <c r="J98" s="45" t="s">
        <v>49</v>
      </c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9" customHeight="1">
      <c r="A99" s="45">
        <v>-195</v>
      </c>
      <c r="B99" s="19" t="str">
        <f>IF('Мсетка5-6'!E32='Мсетка5-6'!D30,'Мсетка5-6'!D34,IF('Мсетка5-6'!E32='Мсетка5-6'!D34,'Мсетка5-6'!D30,0))</f>
        <v>Камалиев Динис, РБВс</v>
      </c>
      <c r="C99" s="47"/>
      <c r="D99" s="50"/>
      <c r="E99" s="47"/>
      <c r="F99" s="45"/>
      <c r="G99" s="45">
        <v>-327</v>
      </c>
      <c r="H99" s="15" t="str">
        <f>IF(D96=C94,C98,IF(D96=C98,C94,0))</f>
        <v>Камалиев Динис, РБВс</v>
      </c>
      <c r="J99" s="47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9" customHeight="1">
      <c r="A100" s="45"/>
      <c r="B100" s="47"/>
      <c r="C100" s="47"/>
      <c r="D100" s="17">
        <v>331</v>
      </c>
      <c r="E100" s="55" t="s">
        <v>233</v>
      </c>
      <c r="F100" s="45"/>
      <c r="G100" s="45"/>
      <c r="H100" s="17">
        <v>335</v>
      </c>
      <c r="I100" s="55" t="s">
        <v>246</v>
      </c>
      <c r="J100" s="47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9" customHeight="1">
      <c r="A101" s="45">
        <v>-196</v>
      </c>
      <c r="B101" s="15" t="str">
        <f>IF('Мсетка5-6'!E40='Мсетка5-6'!D38,'Мсетка5-6'!D42,IF('Мсетка5-6'!E40='Мсетка5-6'!D42,'Мсетка5-6'!D38,0))</f>
        <v>Шайхалиев Булат, НЕФг</v>
      </c>
      <c r="C101" s="47"/>
      <c r="D101" s="50"/>
      <c r="E101" s="50"/>
      <c r="F101" s="45"/>
      <c r="G101" s="45">
        <v>-328</v>
      </c>
      <c r="H101" s="19" t="str">
        <f>IF(D104=C102,C106,IF(D104=C106,C102,0))</f>
        <v>Ульмаскулов Вильдан, РКРс</v>
      </c>
      <c r="I101" s="50"/>
      <c r="J101" s="47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9" customHeight="1">
      <c r="A102" s="45"/>
      <c r="B102" s="17">
        <v>321</v>
      </c>
      <c r="C102" s="55" t="s">
        <v>233</v>
      </c>
      <c r="D102" s="50"/>
      <c r="E102" s="50"/>
      <c r="F102" s="45"/>
      <c r="G102" s="45"/>
      <c r="H102" s="47"/>
      <c r="I102" s="17">
        <v>337</v>
      </c>
      <c r="J102" s="55" t="s">
        <v>246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9" customHeight="1">
      <c r="A103" s="45">
        <v>-197</v>
      </c>
      <c r="B103" s="19" t="str">
        <f>IF('Мсетка5-6'!E48='Мсетка5-6'!D46,'Мсетка5-6'!D50,IF('Мсетка5-6'!E48='Мсетка5-6'!D50,'Мсетка5-6'!D46,0))</f>
        <v>Ахметгареев Влад, РАЛс</v>
      </c>
      <c r="C103" s="50"/>
      <c r="D103" s="50"/>
      <c r="E103" s="50"/>
      <c r="F103" s="45"/>
      <c r="G103" s="45">
        <v>-329</v>
      </c>
      <c r="H103" s="15" t="str">
        <f>IF(D112=C110,C114,IF(D112=C114,C110,0))</f>
        <v>Миранов Тимур, РКРс</v>
      </c>
      <c r="I103" s="50"/>
      <c r="J103" s="64" t="s">
        <v>50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9" customHeight="1">
      <c r="A104" s="45"/>
      <c r="B104" s="47"/>
      <c r="C104" s="17">
        <v>328</v>
      </c>
      <c r="D104" s="56" t="s">
        <v>233</v>
      </c>
      <c r="E104" s="50"/>
      <c r="F104" s="45"/>
      <c r="G104" s="45"/>
      <c r="H104" s="17">
        <v>336</v>
      </c>
      <c r="I104" s="56" t="s">
        <v>272</v>
      </c>
      <c r="J104" s="47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9" customHeight="1">
      <c r="A105" s="45">
        <v>-198</v>
      </c>
      <c r="B105" s="15" t="str">
        <f>IF('Мсетка5-6'!E56='Мсетка5-6'!D54,'Мсетка5-6'!D58,IF('Мсетка5-6'!E56='Мсетка5-6'!D58,'Мсетка5-6'!D54,0))</f>
        <v>Ульмаскулов Вильдан, РКРс</v>
      </c>
      <c r="C105" s="50"/>
      <c r="D105" s="47"/>
      <c r="E105" s="50"/>
      <c r="F105" s="45"/>
      <c r="G105" s="45">
        <v>-330</v>
      </c>
      <c r="H105" s="19" t="str">
        <f>IF(D120=C118,C122,IF(D120=C122,C118,0))</f>
        <v>Каримов Ильнар, РБВс</v>
      </c>
      <c r="I105" s="45">
        <v>-337</v>
      </c>
      <c r="J105" s="15" t="str">
        <f>IF(J102=I100,I104,IF(J102=I104,I100,0))</f>
        <v>Каримов Ильнар, РБВс</v>
      </c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9" customHeight="1">
      <c r="A106" s="45"/>
      <c r="B106" s="17">
        <v>322</v>
      </c>
      <c r="C106" s="56" t="s">
        <v>254</v>
      </c>
      <c r="D106" s="47"/>
      <c r="E106" s="50"/>
      <c r="F106" s="45"/>
      <c r="G106" s="47"/>
      <c r="H106" s="64"/>
      <c r="I106" s="84"/>
      <c r="J106" s="45" t="s">
        <v>52</v>
      </c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9" customHeight="1">
      <c r="A107" s="45">
        <v>-199</v>
      </c>
      <c r="B107" s="19" t="str">
        <f>IF('Мсетка5-6'!E64='Мсетка5-6'!D62,'Мсетка5-6'!D66,IF('Мсетка5-6'!E64='Мсетка5-6'!D66,'Мсетка5-6'!D62,0))</f>
        <v>Ахметшин Шамиль, РЧЕс</v>
      </c>
      <c r="C107" s="47"/>
      <c r="D107" s="47"/>
      <c r="E107" s="29" t="s">
        <v>250</v>
      </c>
      <c r="F107" s="45">
        <v>-319</v>
      </c>
      <c r="G107" s="15" t="str">
        <f>IF(C94=B93,B95,IF(C94=B95,B93,0))</f>
        <v>Гафуров Марат, РЕРс</v>
      </c>
      <c r="I107" s="45"/>
      <c r="J107" s="47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9" customHeight="1">
      <c r="A108" s="45"/>
      <c r="B108" s="47"/>
      <c r="C108" s="47"/>
      <c r="D108" s="47"/>
      <c r="E108" s="70" t="s">
        <v>51</v>
      </c>
      <c r="F108" s="31">
        <v>-333</v>
      </c>
      <c r="G108" s="17">
        <v>339</v>
      </c>
      <c r="H108" s="55" t="s">
        <v>234</v>
      </c>
      <c r="I108" s="47"/>
      <c r="J108" s="47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9" customHeight="1">
      <c r="A109" s="45">
        <v>-200</v>
      </c>
      <c r="B109" s="15" t="str">
        <f>IF('Мсетка5-6'!E77='Мсетка5-6'!D75,'Мсетка5-6'!D79,IF('Мсетка5-6'!E77='Мсетка5-6'!D79,'Мсетка5-6'!D75,0))</f>
        <v>Мифтахов Руслан, РЕРс</v>
      </c>
      <c r="C109" s="47"/>
      <c r="D109" s="47"/>
      <c r="E109" s="50"/>
      <c r="F109" s="45">
        <v>-320</v>
      </c>
      <c r="G109" s="19" t="str">
        <f>IF(C98=B97,B99,IF(C98=B99,B97,0))</f>
        <v>Басыров Ильяс, РАЛс</v>
      </c>
      <c r="H109" s="50"/>
      <c r="I109" s="47"/>
      <c r="J109" s="47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9" customHeight="1">
      <c r="A110" s="45"/>
      <c r="B110" s="17">
        <v>323</v>
      </c>
      <c r="C110" s="55" t="s">
        <v>239</v>
      </c>
      <c r="D110" s="47"/>
      <c r="E110" s="87" t="str">
        <f>IF(E107=E100,E116,IF(E107=E116,E100,0))</f>
        <v>Ахметгареев Влад, РАЛс</v>
      </c>
      <c r="F110" s="31">
        <v>-333</v>
      </c>
      <c r="G110" s="47"/>
      <c r="H110" s="17">
        <v>343</v>
      </c>
      <c r="I110" s="55" t="s">
        <v>234</v>
      </c>
      <c r="J110" s="47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9" customHeight="1">
      <c r="A111" s="45">
        <v>-201</v>
      </c>
      <c r="B111" s="19" t="str">
        <f>IF('Мсетка5-6'!E85='Мсетка5-6'!D83,'Мсетка5-6'!D87,IF('Мсетка5-6'!E85='Мсетка5-6'!D87,'Мсетка5-6'!D83,0))</f>
        <v>Харисов Айдар, РЕРс</v>
      </c>
      <c r="C111" s="50"/>
      <c r="D111" s="47"/>
      <c r="E111" s="70" t="s">
        <v>53</v>
      </c>
      <c r="F111" s="45">
        <v>-321</v>
      </c>
      <c r="G111" s="15" t="str">
        <f>IF(C102=B101,B103,IF(C102=B103,B101,0))</f>
        <v>Шайхалиев Булат, НЕФг</v>
      </c>
      <c r="H111" s="50"/>
      <c r="I111" s="50"/>
      <c r="J111" s="47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9" customHeight="1">
      <c r="A112" s="45"/>
      <c r="B112" s="47"/>
      <c r="C112" s="17">
        <v>329</v>
      </c>
      <c r="D112" s="55" t="s">
        <v>239</v>
      </c>
      <c r="E112" s="50"/>
      <c r="F112" s="45"/>
      <c r="G112" s="17">
        <v>340</v>
      </c>
      <c r="H112" s="56" t="s">
        <v>266</v>
      </c>
      <c r="I112" s="50"/>
      <c r="J112" s="47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9" customHeight="1">
      <c r="A113" s="45">
        <v>-202</v>
      </c>
      <c r="B113" s="15" t="str">
        <f>IF('Мсетка5-6'!E93='Мсетка5-6'!D91,'Мсетка5-6'!D95,IF('Мсетка5-6'!E93='Мсетка5-6'!D95,'Мсетка5-6'!D91,0))</f>
        <v>Миранов Тимур, РКРс</v>
      </c>
      <c r="C113" s="50"/>
      <c r="D113" s="50"/>
      <c r="E113" s="50"/>
      <c r="F113" s="45">
        <v>-322</v>
      </c>
      <c r="G113" s="19" t="str">
        <f>IF(C106=B105,B107,IF(C106=B107,B105,0))</f>
        <v>Ахметшин Шамиль, РЧЕс</v>
      </c>
      <c r="H113" s="47"/>
      <c r="I113" s="50"/>
      <c r="J113" s="47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9" customHeight="1">
      <c r="A114" s="45"/>
      <c r="B114" s="17">
        <v>324</v>
      </c>
      <c r="C114" s="56" t="s">
        <v>256</v>
      </c>
      <c r="D114" s="50"/>
      <c r="E114" s="50"/>
      <c r="F114" s="45"/>
      <c r="G114" s="47"/>
      <c r="H114" s="51"/>
      <c r="I114" s="17">
        <v>345</v>
      </c>
      <c r="J114" s="55" t="s">
        <v>234</v>
      </c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9" customHeight="1">
      <c r="A115" s="45">
        <v>-203</v>
      </c>
      <c r="B115" s="19" t="str">
        <f>IF('Мсетка5-6'!E101='Мсетка5-6'!D99,'Мсетка5-6'!D103,IF('Мсетка5-6'!E101='Мсетка5-6'!D103,'Мсетка5-6'!D99,0))</f>
        <v>Набиев Рамзан, НЕФг</v>
      </c>
      <c r="C115" s="47"/>
      <c r="D115" s="50"/>
      <c r="E115" s="50"/>
      <c r="F115" s="45">
        <v>-323</v>
      </c>
      <c r="G115" s="15" t="str">
        <f>IF(C110=B109,B111,IF(C110=B111,B109,0))</f>
        <v>Харисов Айдар, РЕРс</v>
      </c>
      <c r="H115" s="47"/>
      <c r="I115" s="50"/>
      <c r="J115" s="45" t="s">
        <v>54</v>
      </c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9" customHeight="1">
      <c r="A116" s="45"/>
      <c r="B116" s="47"/>
      <c r="C116" s="47"/>
      <c r="D116" s="17">
        <v>332</v>
      </c>
      <c r="E116" s="56" t="s">
        <v>250</v>
      </c>
      <c r="F116" s="31"/>
      <c r="G116" s="17">
        <v>341</v>
      </c>
      <c r="H116" s="55" t="s">
        <v>248</v>
      </c>
      <c r="I116" s="50"/>
      <c r="J116" s="47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9" customHeight="1">
      <c r="A117" s="45">
        <v>-204</v>
      </c>
      <c r="B117" s="15" t="str">
        <f>IF('Мсетка5-6'!E109='Мсетка5-6'!D107,'Мсетка5-6'!D111,IF('Мсетка5-6'!E109='Мсетка5-6'!D111,'Мсетка5-6'!D107,0))</f>
        <v>Сайфутдинов Тимур, РНУс</v>
      </c>
      <c r="C117" s="47"/>
      <c r="D117" s="50"/>
      <c r="E117" s="47"/>
      <c r="F117" s="45">
        <v>-324</v>
      </c>
      <c r="G117" s="19" t="str">
        <f>IF(C114=B113,B115,IF(C114=B115,B113,0))</f>
        <v>Набиев Рамзан, НЕФг</v>
      </c>
      <c r="H117" s="50"/>
      <c r="I117" s="50"/>
      <c r="J117" s="47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9" customHeight="1">
      <c r="A118" s="45"/>
      <c r="B118" s="17">
        <v>325</v>
      </c>
      <c r="C118" s="55" t="s">
        <v>272</v>
      </c>
      <c r="D118" s="50"/>
      <c r="E118" s="47"/>
      <c r="F118" s="31"/>
      <c r="G118" s="47"/>
      <c r="H118" s="17">
        <v>344</v>
      </c>
      <c r="I118" s="56" t="s">
        <v>248</v>
      </c>
      <c r="J118" s="47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9" customHeight="1">
      <c r="A119" s="45">
        <v>-205</v>
      </c>
      <c r="B119" s="19" t="str">
        <f>IF('Мсетка5-6'!E117='Мсетка5-6'!D115,'Мсетка5-6'!D119,IF('Мсетка5-6'!E117='Мсетка5-6'!D119,'Мсетка5-6'!D115,0))</f>
        <v>Каримов Ильнар, РБВс</v>
      </c>
      <c r="C119" s="50"/>
      <c r="D119" s="50"/>
      <c r="E119" s="47"/>
      <c r="F119" s="45">
        <v>-325</v>
      </c>
      <c r="G119" s="15" t="str">
        <f>IF(C118=B117,B119,IF(C118=B119,B117,0))</f>
        <v>Сайфутдинов Тимур, РНУс</v>
      </c>
      <c r="H119" s="50"/>
      <c r="I119" s="51"/>
      <c r="J119" s="47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9" customHeight="1">
      <c r="A120" s="45"/>
      <c r="B120" s="47"/>
      <c r="C120" s="17">
        <v>330</v>
      </c>
      <c r="D120" s="56" t="s">
        <v>250</v>
      </c>
      <c r="E120" s="47"/>
      <c r="F120" s="45"/>
      <c r="G120" s="17">
        <v>342</v>
      </c>
      <c r="H120" s="56" t="s">
        <v>242</v>
      </c>
      <c r="I120" s="45">
        <v>-345</v>
      </c>
      <c r="J120" s="15" t="str">
        <f>IF(J114=I110,I118,IF(J114=I118,I110,0))</f>
        <v>Харисов Айдар, РЕРс</v>
      </c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9" customHeight="1">
      <c r="A121" s="45">
        <v>-206</v>
      </c>
      <c r="B121" s="15" t="str">
        <f>IF('Мсетка5-6'!E125='Мсетка5-6'!D123,'Мсетка5-6'!D127,IF('Мсетка5-6'!E125='Мсетка5-6'!D127,'Мсетка5-6'!D123,0))</f>
        <v>Филенков Михаил, РКЛс</v>
      </c>
      <c r="C121" s="50"/>
      <c r="D121" s="47"/>
      <c r="E121" s="47"/>
      <c r="F121" s="45">
        <v>-326</v>
      </c>
      <c r="G121" s="19" t="str">
        <f>IF(C122=B121,B123,IF(C122=B123,B121,0))</f>
        <v>Гатиятов Азамат, РБТс</v>
      </c>
      <c r="H121" s="47"/>
      <c r="I121" s="47"/>
      <c r="J121" s="45" t="s">
        <v>55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9" customHeight="1">
      <c r="A122" s="45"/>
      <c r="B122" s="17">
        <v>326</v>
      </c>
      <c r="C122" s="56" t="s">
        <v>250</v>
      </c>
      <c r="D122" s="47"/>
      <c r="E122" s="45">
        <v>-347</v>
      </c>
      <c r="F122" s="15" t="str">
        <f>IF(I128=H127,H129,IF(I128=H129,H127,0))</f>
        <v>Шайхалиев Булат, НЕФг</v>
      </c>
      <c r="G122" s="47"/>
      <c r="H122" s="45">
        <v>-343</v>
      </c>
      <c r="I122" s="15" t="str">
        <f>IF(I110=H108,H112,IF(I110=H112,H108,0))</f>
        <v>Ахметшин Шамиль, РЧЕс</v>
      </c>
      <c r="J122" s="47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9" customHeight="1">
      <c r="A123" s="45">
        <v>-207</v>
      </c>
      <c r="B123" s="19" t="str">
        <f>IF('Мсетка5-6'!E133='Мсетка5-6'!D131,'Мсетка5-6'!D135,IF('Мсетка5-6'!E133='Мсетка5-6'!D135,'Мсетка5-6'!D131,0))</f>
        <v>Гатиятов Азамат, РБТс</v>
      </c>
      <c r="C123" s="47"/>
      <c r="D123" s="47"/>
      <c r="E123" s="84"/>
      <c r="F123" s="17">
        <v>350</v>
      </c>
      <c r="G123" s="55" t="s">
        <v>281</v>
      </c>
      <c r="H123" s="84"/>
      <c r="I123" s="17">
        <v>346</v>
      </c>
      <c r="J123" s="55" t="s">
        <v>266</v>
      </c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9" customHeight="1">
      <c r="A124" s="47"/>
      <c r="B124" s="47"/>
      <c r="C124" s="47"/>
      <c r="D124" s="47"/>
      <c r="E124" s="45">
        <v>-348</v>
      </c>
      <c r="F124" s="19" t="str">
        <f>IF(I132=H131,H133,IF(I132=H133,H131,0))</f>
        <v>Сайфутдинов Тимур, РНУс</v>
      </c>
      <c r="G124" s="45" t="s">
        <v>62</v>
      </c>
      <c r="H124" s="45">
        <v>-344</v>
      </c>
      <c r="I124" s="19" t="str">
        <f>IF(I118=H116,H120,IF(I118=H120,H116,0))</f>
        <v>Гатиятов Азамат, РБТс</v>
      </c>
      <c r="J124" s="45" t="s">
        <v>58</v>
      </c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9" customHeight="1">
      <c r="A125" s="45">
        <v>-160</v>
      </c>
      <c r="B125" s="15" t="str">
        <f>IF('Мсетка5-6'!D6='Мсетка5-6'!C5,'Мсетка5-6'!C7,IF('Мсетка5-6'!D6='Мсетка5-6'!C7,'Мсетка5-6'!C5,0))</f>
        <v>Шаймиев Максим, РТАс</v>
      </c>
      <c r="C125" s="47"/>
      <c r="D125" s="47"/>
      <c r="F125" s="45">
        <v>-350</v>
      </c>
      <c r="G125" s="15" t="str">
        <f>IF(G123=F122,F124,IF(G123=F124,F122,0))</f>
        <v>Шайхалиев Булат, НЕФг</v>
      </c>
      <c r="I125" s="45">
        <v>-346</v>
      </c>
      <c r="J125" s="15" t="str">
        <f>IF(J123=I122,I124,IF(J123=I124,I122,0))</f>
        <v>Гатиятов Азамат, РБТс</v>
      </c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9" customHeight="1">
      <c r="A126" s="45"/>
      <c r="B126" s="17">
        <v>351</v>
      </c>
      <c r="C126" s="55" t="s">
        <v>259</v>
      </c>
      <c r="D126" s="47"/>
      <c r="E126" s="88"/>
      <c r="F126" s="47"/>
      <c r="G126" s="45" t="s">
        <v>63</v>
      </c>
      <c r="H126" s="88"/>
      <c r="I126" s="47"/>
      <c r="J126" s="45" t="s">
        <v>60</v>
      </c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9" customHeight="1">
      <c r="A127" s="45">
        <v>-161</v>
      </c>
      <c r="B127" s="19">
        <f>IF('Мсетка5-6'!D10='Мсетка5-6'!C9,'Мсетка5-6'!C11,IF('Мсетка5-6'!D10='Мсетка5-6'!C11,'Мсетка5-6'!C9,0))</f>
        <v>0</v>
      </c>
      <c r="C127" s="50"/>
      <c r="D127" s="47"/>
      <c r="E127" s="47"/>
      <c r="F127" s="47"/>
      <c r="G127" s="45">
        <v>-339</v>
      </c>
      <c r="H127" s="15" t="str">
        <f>IF(H108=G107,G109,IF(H108=G109,G107,0))</f>
        <v>Гафуров Марат, РЕРс</v>
      </c>
      <c r="J127" s="47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9" customHeight="1">
      <c r="A128" s="45"/>
      <c r="B128" s="47"/>
      <c r="C128" s="17">
        <v>367</v>
      </c>
      <c r="D128" s="55" t="s">
        <v>259</v>
      </c>
      <c r="E128" s="47"/>
      <c r="F128" s="47"/>
      <c r="G128" s="45"/>
      <c r="H128" s="17">
        <v>347</v>
      </c>
      <c r="I128" s="55" t="s">
        <v>229</v>
      </c>
      <c r="J128" s="4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9" customHeight="1">
      <c r="A129" s="45">
        <v>-162</v>
      </c>
      <c r="B129" s="15">
        <f>IF('Мсетка5-6'!D14='Мсетка5-6'!C13,'Мсетка5-6'!C15,IF('Мсетка5-6'!D14='Мсетка5-6'!C15,'Мсетка5-6'!C13,0))</f>
        <v>0</v>
      </c>
      <c r="C129" s="50"/>
      <c r="D129" s="50"/>
      <c r="E129" s="47"/>
      <c r="F129" s="47"/>
      <c r="G129" s="45">
        <v>-340</v>
      </c>
      <c r="H129" s="19" t="str">
        <f>IF(H112=G111,G113,IF(H112=G113,G111,0))</f>
        <v>Шайхалиев Булат, НЕФг</v>
      </c>
      <c r="I129" s="50"/>
      <c r="J129" s="47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9" customHeight="1">
      <c r="A130" s="45"/>
      <c r="B130" s="17">
        <v>352</v>
      </c>
      <c r="C130" s="56"/>
      <c r="D130" s="50"/>
      <c r="E130" s="47"/>
      <c r="F130" s="47"/>
      <c r="G130" s="45"/>
      <c r="H130" s="47"/>
      <c r="I130" s="17">
        <v>349</v>
      </c>
      <c r="J130" s="55" t="s">
        <v>229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9" customHeight="1">
      <c r="A131" s="45">
        <v>-163</v>
      </c>
      <c r="B131" s="19">
        <f>IF('Мсетка5-6'!D18='Мсетка5-6'!C17,'Мсетка5-6'!C19,IF('Мсетка5-6'!D18='Мсетка5-6'!C19,'Мсетка5-6'!C17,0))</f>
        <v>0</v>
      </c>
      <c r="C131" s="47"/>
      <c r="D131" s="50"/>
      <c r="E131" s="47"/>
      <c r="F131" s="47"/>
      <c r="G131" s="45">
        <v>-341</v>
      </c>
      <c r="H131" s="15" t="str">
        <f>IF(H116=G115,G117,IF(H116=G117,G115,0))</f>
        <v>Набиев Рамзан, НЕФг</v>
      </c>
      <c r="I131" s="50"/>
      <c r="J131" s="64" t="s">
        <v>59</v>
      </c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9" customHeight="1">
      <c r="A132" s="45"/>
      <c r="B132" s="47"/>
      <c r="C132" s="47"/>
      <c r="D132" s="17">
        <v>375</v>
      </c>
      <c r="E132" s="116" t="s">
        <v>259</v>
      </c>
      <c r="F132" s="47"/>
      <c r="G132" s="45"/>
      <c r="H132" s="17">
        <v>348</v>
      </c>
      <c r="I132" s="56" t="s">
        <v>273</v>
      </c>
      <c r="J132" s="47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9" customHeight="1">
      <c r="A133" s="45">
        <v>-164</v>
      </c>
      <c r="B133" s="15">
        <f>IF('Мсетка5-6'!D22='Мсетка5-6'!C21,'Мсетка5-6'!C23,IF('Мсетка5-6'!D22='Мсетка5-6'!C23,'Мсетка5-6'!C21,0))</f>
        <v>0</v>
      </c>
      <c r="C133" s="47"/>
      <c r="D133" s="50"/>
      <c r="E133" s="90"/>
      <c r="F133" s="47"/>
      <c r="G133" s="45">
        <v>-342</v>
      </c>
      <c r="H133" s="19" t="str">
        <f>IF(H120=G119,G121,IF(H120=G121,G119,0))</f>
        <v>Сайфутдинов Тимур, РНУс</v>
      </c>
      <c r="I133" s="45">
        <v>-349</v>
      </c>
      <c r="J133" s="15" t="str">
        <f>IF(J130=I128,I132,IF(J130=I132,I128,0))</f>
        <v>Набиев Рамзан, НЕФг</v>
      </c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9" customHeight="1">
      <c r="A134" s="45"/>
      <c r="B134" s="17">
        <v>353</v>
      </c>
      <c r="C134" s="55"/>
      <c r="D134" s="50"/>
      <c r="E134" s="50"/>
      <c r="F134" s="47"/>
      <c r="G134" s="47"/>
      <c r="H134" s="64"/>
      <c r="I134" s="84"/>
      <c r="J134" s="45" t="s">
        <v>61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9" customHeight="1">
      <c r="A135" s="45">
        <v>-165</v>
      </c>
      <c r="B135" s="19">
        <f>IF('Мсетка5-6'!D26='Мсетка5-6'!C25,'Мсетка5-6'!C27,IF('Мсетка5-6'!D26='Мсетка5-6'!C27,'Мсетка5-6'!C25,0))</f>
        <v>0</v>
      </c>
      <c r="C135" s="50"/>
      <c r="D135" s="50"/>
      <c r="E135" s="50"/>
      <c r="F135" s="47"/>
      <c r="G135" s="64"/>
      <c r="H135" s="45">
        <v>-379</v>
      </c>
      <c r="I135" s="15">
        <f>IF(F140=E132,E148,IF(F140=E148,E132,0))</f>
        <v>0</v>
      </c>
      <c r="J135" s="47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9" customHeight="1">
      <c r="A136" s="45"/>
      <c r="B136" s="47"/>
      <c r="C136" s="17">
        <v>368</v>
      </c>
      <c r="D136" s="56"/>
      <c r="E136" s="50"/>
      <c r="F136" s="47"/>
      <c r="G136" s="64"/>
      <c r="H136" s="84"/>
      <c r="I136" s="17">
        <v>382</v>
      </c>
      <c r="J136" s="55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9" customHeight="1">
      <c r="A137" s="45">
        <v>-166</v>
      </c>
      <c r="B137" s="15">
        <f>IF('Мсетка5-6'!D30='Мсетка5-6'!C29,'Мсетка5-6'!C31,IF('Мсетка5-6'!D30='Мсетка5-6'!C31,'Мсетка5-6'!C29,0))</f>
        <v>0</v>
      </c>
      <c r="C137" s="50"/>
      <c r="D137" s="47"/>
      <c r="E137" s="50"/>
      <c r="F137" s="47"/>
      <c r="G137" s="64"/>
      <c r="H137" s="45">
        <v>-380</v>
      </c>
      <c r="I137" s="19">
        <f>IF(F172=E164,E180,IF(F172=E180,E164,0))</f>
        <v>0</v>
      </c>
      <c r="J137" s="45" t="s">
        <v>82</v>
      </c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9" customHeight="1">
      <c r="A138" s="45"/>
      <c r="B138" s="17">
        <v>354</v>
      </c>
      <c r="C138" s="56"/>
      <c r="D138" s="47"/>
      <c r="E138" s="50"/>
      <c r="F138" s="47"/>
      <c r="G138" s="64"/>
      <c r="I138" s="45">
        <v>-382</v>
      </c>
      <c r="J138" s="15">
        <f>IF(J136=I135,I137,IF(J136=I137,I135,0))</f>
        <v>0</v>
      </c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9" customHeight="1">
      <c r="A139" s="45">
        <v>-167</v>
      </c>
      <c r="B139" s="19">
        <f>IF('Мсетка5-6'!D34='Мсетка5-6'!C33,'Мсетка5-6'!C35,IF('Мсетка5-6'!D34='Мсетка5-6'!C35,'Мсетка5-6'!C33,0))</f>
        <v>0</v>
      </c>
      <c r="C139" s="47"/>
      <c r="D139" s="47"/>
      <c r="E139" s="50"/>
      <c r="F139" s="47"/>
      <c r="G139" s="45">
        <v>-375</v>
      </c>
      <c r="H139" s="15">
        <f>IF(E132=D128,D136,IF(E132=D136,D128,0))</f>
        <v>0</v>
      </c>
      <c r="J139" s="45" t="s">
        <v>83</v>
      </c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9" customHeight="1">
      <c r="A140" s="45"/>
      <c r="B140" s="47"/>
      <c r="C140" s="47"/>
      <c r="D140" s="47"/>
      <c r="E140" s="17">
        <v>379</v>
      </c>
      <c r="F140" s="89" t="s">
        <v>259</v>
      </c>
      <c r="G140" s="45"/>
      <c r="H140" s="17">
        <v>383</v>
      </c>
      <c r="I140" s="55"/>
      <c r="J140" s="47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9" customHeight="1">
      <c r="A141" s="45">
        <v>-168</v>
      </c>
      <c r="B141" s="15">
        <f>IF('Мсетка5-6'!D38='Мсетка5-6'!C37,'Мсетка5-6'!C39,IF('Мсетка5-6'!D38='Мсетка5-6'!C39,'Мсетка5-6'!C37,0))</f>
        <v>0</v>
      </c>
      <c r="C141" s="47"/>
      <c r="D141" s="47"/>
      <c r="E141" s="50"/>
      <c r="F141" s="90"/>
      <c r="G141" s="45">
        <v>-376</v>
      </c>
      <c r="H141" s="19">
        <f>IF(E148=D144,D152,IF(E148=D152,D144,0))</f>
        <v>0</v>
      </c>
      <c r="I141" s="50"/>
      <c r="J141" s="47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9" customHeight="1">
      <c r="A142" s="45"/>
      <c r="B142" s="17">
        <v>355</v>
      </c>
      <c r="C142" s="55"/>
      <c r="D142" s="47"/>
      <c r="E142" s="50"/>
      <c r="F142" s="50"/>
      <c r="G142" s="45"/>
      <c r="H142" s="47"/>
      <c r="I142" s="17">
        <v>385</v>
      </c>
      <c r="J142" s="55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9" customHeight="1">
      <c r="A143" s="45">
        <v>-169</v>
      </c>
      <c r="B143" s="19">
        <f>IF('Мсетка5-6'!D42='Мсетка5-6'!C41,'Мсетка5-6'!C43,IF('Мсетка5-6'!D42='Мсетка5-6'!C43,'Мсетка5-6'!C41,0))</f>
        <v>0</v>
      </c>
      <c r="C143" s="50"/>
      <c r="D143" s="47"/>
      <c r="E143" s="50"/>
      <c r="F143" s="50"/>
      <c r="G143" s="45">
        <v>-377</v>
      </c>
      <c r="H143" s="15">
        <f>IF(E164=D160,D168,IF(E164=D168,D160,0))</f>
        <v>0</v>
      </c>
      <c r="I143" s="50"/>
      <c r="J143" s="64" t="s">
        <v>84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9" customHeight="1">
      <c r="A144" s="45"/>
      <c r="B144" s="47"/>
      <c r="C144" s="17">
        <v>369</v>
      </c>
      <c r="D144" s="55"/>
      <c r="E144" s="50"/>
      <c r="F144" s="50"/>
      <c r="G144" s="45"/>
      <c r="H144" s="17">
        <v>384</v>
      </c>
      <c r="I144" s="56"/>
      <c r="J144" s="47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9" customHeight="1">
      <c r="A145" s="45">
        <v>-170</v>
      </c>
      <c r="B145" s="15">
        <f>IF('Мсетка5-6'!D46='Мсетка5-6'!C45,'Мсетка5-6'!C47,IF('Мсетка5-6'!D46='Мсетка5-6'!C47,'Мсетка5-6'!C45,0))</f>
        <v>0</v>
      </c>
      <c r="C145" s="50"/>
      <c r="D145" s="50"/>
      <c r="E145" s="50"/>
      <c r="F145" s="50"/>
      <c r="G145" s="45">
        <v>-378</v>
      </c>
      <c r="H145" s="19">
        <f>IF(E180=D176,D184,IF(E180=D184,D176,0))</f>
        <v>0</v>
      </c>
      <c r="I145" s="45">
        <v>-385</v>
      </c>
      <c r="J145" s="15">
        <f>IF(J142=I140,I144,IF(J142=I144,I140,0))</f>
        <v>0</v>
      </c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9" customHeight="1">
      <c r="A146" s="45"/>
      <c r="B146" s="17">
        <v>356</v>
      </c>
      <c r="C146" s="56"/>
      <c r="D146" s="50"/>
      <c r="E146" s="50"/>
      <c r="F146" s="50"/>
      <c r="G146" s="64"/>
      <c r="H146" s="84"/>
      <c r="I146" s="47"/>
      <c r="J146" s="45" t="s">
        <v>85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9" customHeight="1">
      <c r="A147" s="45">
        <v>-171</v>
      </c>
      <c r="B147" s="19">
        <f>IF('Мсетка5-6'!D50='Мсетка5-6'!C49,'Мсетка5-6'!C51,IF('Мсетка5-6'!D50='Мсетка5-6'!C51,'Мсетка5-6'!C49,0))</f>
        <v>0</v>
      </c>
      <c r="C147" s="47"/>
      <c r="D147" s="50"/>
      <c r="E147" s="50"/>
      <c r="F147" s="50"/>
      <c r="G147" s="64"/>
      <c r="H147" s="45">
        <v>-383</v>
      </c>
      <c r="I147" s="15">
        <f>IF(I140=H139,H141,IF(I140=H141,H139,0))</f>
        <v>0</v>
      </c>
      <c r="J147" s="47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9" customHeight="1">
      <c r="A148" s="45"/>
      <c r="B148" s="47"/>
      <c r="C148" s="47"/>
      <c r="D148" s="17">
        <v>376</v>
      </c>
      <c r="E148" s="91"/>
      <c r="F148" s="50"/>
      <c r="G148" s="64"/>
      <c r="H148" s="84"/>
      <c r="I148" s="17">
        <v>386</v>
      </c>
      <c r="J148" s="55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9" customHeight="1">
      <c r="A149" s="45">
        <v>-172</v>
      </c>
      <c r="B149" s="15">
        <f>IF('Мсетка5-6'!D54='Мсетка5-6'!C53,'Мсетка5-6'!C55,IF('Мсетка5-6'!D54='Мсетка5-6'!C55,'Мсетка5-6'!C53,0))</f>
        <v>0</v>
      </c>
      <c r="C149" s="47"/>
      <c r="D149" s="50"/>
      <c r="E149" s="86"/>
      <c r="F149" s="92"/>
      <c r="G149" s="86"/>
      <c r="H149" s="45">
        <v>-384</v>
      </c>
      <c r="I149" s="19">
        <f>IF(I144=H143,H145,IF(I144=H145,H143,0))</f>
        <v>0</v>
      </c>
      <c r="J149" s="45" t="s">
        <v>86</v>
      </c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9" customHeight="1">
      <c r="A150" s="45"/>
      <c r="B150" s="17">
        <v>357</v>
      </c>
      <c r="C150" s="55"/>
      <c r="D150" s="50"/>
      <c r="E150" s="86"/>
      <c r="F150" s="92"/>
      <c r="G150" s="86"/>
      <c r="H150" s="84"/>
      <c r="I150" s="45">
        <v>-386</v>
      </c>
      <c r="J150" s="15">
        <f>IF(J148=I147,I149,IF(J148=I149,I147,0))</f>
        <v>0</v>
      </c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9" customHeight="1">
      <c r="A151" s="45">
        <v>-173</v>
      </c>
      <c r="B151" s="19">
        <f>IF('Мсетка5-6'!D58='Мсетка5-6'!C57,'Мсетка5-6'!C59,IF('Мсетка5-6'!D58='Мсетка5-6'!C59,'Мсетка5-6'!C57,0))</f>
        <v>0</v>
      </c>
      <c r="C151" s="50"/>
      <c r="D151" s="50"/>
      <c r="E151" s="86"/>
      <c r="F151" s="92"/>
      <c r="G151" s="86"/>
      <c r="H151" s="84"/>
      <c r="I151" s="47"/>
      <c r="J151" s="45" t="s">
        <v>87</v>
      </c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9" customHeight="1">
      <c r="A152" s="45"/>
      <c r="B152" s="47"/>
      <c r="C152" s="17">
        <v>370</v>
      </c>
      <c r="D152" s="56"/>
      <c r="E152" s="86"/>
      <c r="F152" s="92"/>
      <c r="G152" s="45">
        <v>-367</v>
      </c>
      <c r="H152" s="15">
        <f>IF(D128=C126,C130,IF(D128=C130,C126,0))</f>
        <v>0</v>
      </c>
      <c r="J152" s="45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9" customHeight="1">
      <c r="A153" s="45">
        <v>-174</v>
      </c>
      <c r="B153" s="15">
        <f>IF('Мсетка5-6'!D62='Мсетка5-6'!C61,'Мсетка5-6'!C63,IF('Мсетка5-6'!D62='Мсетка5-6'!C63,'Мсетка5-6'!C61,0))</f>
        <v>0</v>
      </c>
      <c r="C153" s="50"/>
      <c r="D153" s="47"/>
      <c r="E153" s="86"/>
      <c r="F153" s="93" t="s">
        <v>259</v>
      </c>
      <c r="G153" s="31">
        <v>381</v>
      </c>
      <c r="H153" s="17">
        <v>387</v>
      </c>
      <c r="I153" s="55"/>
      <c r="J153" s="4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9" customHeight="1">
      <c r="A154" s="45"/>
      <c r="B154" s="17">
        <v>358</v>
      </c>
      <c r="C154" s="56"/>
      <c r="D154" s="47"/>
      <c r="E154" s="86"/>
      <c r="F154" s="94" t="s">
        <v>88</v>
      </c>
      <c r="G154" s="45">
        <v>-368</v>
      </c>
      <c r="H154" s="19">
        <f>IF(D136=C134,C138,IF(D136=C138,C134,0))</f>
        <v>0</v>
      </c>
      <c r="I154" s="50"/>
      <c r="J154" s="4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9" customHeight="1">
      <c r="A155" s="45">
        <v>-175</v>
      </c>
      <c r="B155" s="19">
        <f>IF('Мсетка5-6'!D66='Мсетка5-6'!C65,'Мсетка5-6'!C67,IF('Мсетка5-6'!D66='Мсетка5-6'!C67,'Мсетка5-6'!C65,0))</f>
        <v>0</v>
      </c>
      <c r="C155" s="47"/>
      <c r="D155" s="47"/>
      <c r="E155" s="86"/>
      <c r="F155" s="92"/>
      <c r="G155" s="31"/>
      <c r="H155" s="47"/>
      <c r="I155" s="17">
        <v>391</v>
      </c>
      <c r="J155" s="55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9" customHeight="1">
      <c r="A156" s="86"/>
      <c r="B156" s="86"/>
      <c r="C156" s="86"/>
      <c r="D156" s="86"/>
      <c r="E156" s="86"/>
      <c r="F156" s="92"/>
      <c r="G156" s="45">
        <v>-369</v>
      </c>
      <c r="H156" s="15">
        <f>IF(D144=C142,C146,IF(D144=C146,C142,0))</f>
        <v>0</v>
      </c>
      <c r="I156" s="50"/>
      <c r="J156" s="50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9" customHeight="1">
      <c r="A157" s="45">
        <v>-176</v>
      </c>
      <c r="B157" s="15">
        <f>IF('Мсетка5-6'!D75='Мсетка5-6'!C74,'Мсетка5-6'!C76,IF('Мсетка5-6'!D75='Мсетка5-6'!C76,'Мсетка5-6'!C74,0))</f>
        <v>0</v>
      </c>
      <c r="C157" s="47"/>
      <c r="D157" s="47"/>
      <c r="E157" s="86"/>
      <c r="F157" s="94"/>
      <c r="G157" s="45"/>
      <c r="H157" s="17">
        <v>388</v>
      </c>
      <c r="I157" s="56"/>
      <c r="J157" s="50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9" customHeight="1">
      <c r="A158" s="45"/>
      <c r="B158" s="17">
        <v>359</v>
      </c>
      <c r="C158" s="55"/>
      <c r="D158" s="47"/>
      <c r="E158" s="86"/>
      <c r="F158" s="92"/>
      <c r="G158" s="45">
        <v>-370</v>
      </c>
      <c r="H158" s="19">
        <f>IF(D152=C150,C154,IF(D152=C154,C150,0))</f>
        <v>0</v>
      </c>
      <c r="I158" s="47"/>
      <c r="J158" s="29"/>
      <c r="K158" s="95">
        <v>393</v>
      </c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9" customHeight="1">
      <c r="A159" s="45">
        <v>-177</v>
      </c>
      <c r="B159" s="19">
        <f>IF('Мсетка5-6'!D79='Мсетка5-6'!C78,'Мсетка5-6'!C80,IF('Мсетка5-6'!D79='Мсетка5-6'!C80,'Мсетка5-6'!C78,0))</f>
        <v>0</v>
      </c>
      <c r="C159" s="50"/>
      <c r="D159" s="47"/>
      <c r="E159" s="86"/>
      <c r="F159" s="87" t="str">
        <f>IF(F153=F140,F172,IF(F153=F172,F140,0))</f>
        <v>Анваров Фаил, РЧЕс</v>
      </c>
      <c r="G159" s="31">
        <v>-381</v>
      </c>
      <c r="H159" s="47"/>
      <c r="I159" s="51"/>
      <c r="J159" s="17" t="s">
        <v>89</v>
      </c>
      <c r="K159" s="95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9" customHeight="1">
      <c r="A160" s="45"/>
      <c r="B160" s="47"/>
      <c r="C160" s="17">
        <v>371</v>
      </c>
      <c r="D160" s="55"/>
      <c r="E160" s="86"/>
      <c r="F160" s="94" t="s">
        <v>90</v>
      </c>
      <c r="G160" s="45">
        <v>-371</v>
      </c>
      <c r="H160" s="15">
        <f>IF(D160=C158,C162,IF(D160=C162,C158,0))</f>
        <v>0</v>
      </c>
      <c r="I160" s="47"/>
      <c r="J160" s="87">
        <f>IF(J158=J155,J163,IF(J158=J163,J155,0))</f>
        <v>0</v>
      </c>
      <c r="K160" s="95">
        <v>-393</v>
      </c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9" customHeight="1">
      <c r="A161" s="45">
        <v>-178</v>
      </c>
      <c r="B161" s="15">
        <f>IF('Мсетка5-6'!D83='Мсетка5-6'!C82,'Мсетка5-6'!C84,IF('Мсетка5-6'!D83='Мсетка5-6'!C84,'Мсетка5-6'!C82,0))</f>
        <v>0</v>
      </c>
      <c r="C161" s="50"/>
      <c r="D161" s="50"/>
      <c r="E161" s="86"/>
      <c r="F161" s="92"/>
      <c r="G161" s="31"/>
      <c r="H161" s="17">
        <v>389</v>
      </c>
      <c r="I161" s="55"/>
      <c r="J161" s="17" t="s">
        <v>91</v>
      </c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9" customHeight="1">
      <c r="A162" s="45"/>
      <c r="B162" s="17">
        <v>360</v>
      </c>
      <c r="C162" s="56"/>
      <c r="D162" s="50"/>
      <c r="E162" s="86"/>
      <c r="F162" s="92"/>
      <c r="G162" s="45">
        <v>-372</v>
      </c>
      <c r="H162" s="19">
        <f>IF(D168=C166,C170,IF(D168=C170,C166,0))</f>
        <v>0</v>
      </c>
      <c r="I162" s="50"/>
      <c r="J162" s="50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9" customHeight="1">
      <c r="A163" s="45">
        <v>-179</v>
      </c>
      <c r="B163" s="19">
        <f>IF('Мсетка5-6'!D87='Мсетка5-6'!C86,'Мсетка5-6'!C88,IF('Мсетка5-6'!D87='Мсетка5-6'!C88,'Мсетка5-6'!C86,0))</f>
        <v>0</v>
      </c>
      <c r="C163" s="47"/>
      <c r="D163" s="50"/>
      <c r="E163" s="86"/>
      <c r="F163" s="92"/>
      <c r="G163" s="31"/>
      <c r="H163" s="47"/>
      <c r="I163" s="17">
        <v>392</v>
      </c>
      <c r="J163" s="5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9" customHeight="1">
      <c r="A164" s="45"/>
      <c r="B164" s="47"/>
      <c r="C164" s="47"/>
      <c r="D164" s="17">
        <v>377</v>
      </c>
      <c r="E164" s="96"/>
      <c r="F164" s="92"/>
      <c r="G164" s="45">
        <v>-373</v>
      </c>
      <c r="H164" s="15">
        <f>IF(D176=C174,C178,IF(D176=C178,C174,0))</f>
        <v>0</v>
      </c>
      <c r="I164" s="50"/>
      <c r="J164" s="51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9" customHeight="1">
      <c r="A165" s="45">
        <v>-180</v>
      </c>
      <c r="B165" s="15">
        <f>IF('Мсетка5-6'!D91='Мсетка5-6'!C90,'Мсетка5-6'!C92,IF('Мсетка5-6'!D91='Мсетка5-6'!C92,'Мсетка5-6'!C90,0))</f>
        <v>0</v>
      </c>
      <c r="C165" s="47"/>
      <c r="D165" s="50"/>
      <c r="E165" s="97"/>
      <c r="F165" s="92"/>
      <c r="G165" s="45"/>
      <c r="H165" s="17">
        <v>390</v>
      </c>
      <c r="I165" s="56"/>
      <c r="J165" s="45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9" customHeight="1">
      <c r="A166" s="45"/>
      <c r="B166" s="17">
        <v>361</v>
      </c>
      <c r="C166" s="55"/>
      <c r="D166" s="50"/>
      <c r="E166" s="92"/>
      <c r="F166" s="92"/>
      <c r="G166" s="45">
        <v>-374</v>
      </c>
      <c r="H166" s="19">
        <f>IF(D184=C182,C186,IF(D184=C186,C182,0))</f>
        <v>0</v>
      </c>
      <c r="I166" s="47"/>
      <c r="J166" s="4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9" customHeight="1">
      <c r="A167" s="45">
        <v>-181</v>
      </c>
      <c r="B167" s="19">
        <f>IF('Мсетка5-6'!D95='Мсетка5-6'!C94,'Мсетка5-6'!C96,IF('Мсетка5-6'!D95='Мсетка5-6'!C96,'Мсетка5-6'!C94,0))</f>
        <v>0</v>
      </c>
      <c r="C167" s="50"/>
      <c r="D167" s="50"/>
      <c r="E167" s="92"/>
      <c r="F167" s="92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9" customHeight="1">
      <c r="A168" s="45"/>
      <c r="B168" s="47"/>
      <c r="C168" s="17">
        <v>372</v>
      </c>
      <c r="D168" s="56"/>
      <c r="E168" s="92"/>
      <c r="F168" s="92"/>
      <c r="G168" s="64"/>
      <c r="H168" s="45">
        <v>-391</v>
      </c>
      <c r="I168" s="15">
        <f>IF(J155=I153,I157,IF(J155=I157,I153,0))</f>
        <v>0</v>
      </c>
      <c r="J168" s="4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9" customHeight="1">
      <c r="A169" s="45">
        <v>-182</v>
      </c>
      <c r="B169" s="15">
        <f>IF('Мсетка5-6'!D99='Мсетка5-6'!C98,'Мсетка5-6'!C100,IF('Мсетка5-6'!D99='Мсетка5-6'!C100,'Мсетка5-6'!C98,0))</f>
        <v>0</v>
      </c>
      <c r="C169" s="50"/>
      <c r="D169" s="47"/>
      <c r="E169" s="92"/>
      <c r="F169" s="92"/>
      <c r="G169" s="64"/>
      <c r="H169" s="84"/>
      <c r="I169" s="17">
        <v>394</v>
      </c>
      <c r="J169" s="55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9" customHeight="1">
      <c r="A170" s="45"/>
      <c r="B170" s="17">
        <v>362</v>
      </c>
      <c r="C170" s="56"/>
      <c r="D170" s="47"/>
      <c r="E170" s="92"/>
      <c r="F170" s="92"/>
      <c r="G170" s="64"/>
      <c r="H170" s="45">
        <v>-392</v>
      </c>
      <c r="I170" s="19">
        <f>IF(J163=I161,I165,IF(J163=I165,I161,0))</f>
        <v>0</v>
      </c>
      <c r="J170" s="45" t="s">
        <v>92</v>
      </c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9" customHeight="1">
      <c r="A171" s="45">
        <v>-183</v>
      </c>
      <c r="B171" s="19">
        <f>IF('Мсетка5-6'!D103='Мсетка5-6'!C102,'Мсетка5-6'!C104,IF('Мсетка5-6'!D103='Мсетка5-6'!C104,'Мсетка5-6'!C102,0))</f>
        <v>0</v>
      </c>
      <c r="C171" s="47"/>
      <c r="D171" s="47"/>
      <c r="E171" s="92"/>
      <c r="F171" s="92"/>
      <c r="G171" s="64"/>
      <c r="I171" s="45">
        <v>-394</v>
      </c>
      <c r="J171" s="15">
        <f>IF(J169=I168,I170,IF(J169=I170,I168,0))</f>
        <v>0</v>
      </c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9" customHeight="1">
      <c r="A172" s="45"/>
      <c r="B172" s="47"/>
      <c r="C172" s="47"/>
      <c r="D172" s="47"/>
      <c r="E172" s="94">
        <v>380</v>
      </c>
      <c r="F172" s="98" t="s">
        <v>267</v>
      </c>
      <c r="G172" s="45">
        <v>-387</v>
      </c>
      <c r="H172" s="15">
        <f>IF(I153=H152,H154,IF(I153=H154,H152,0))</f>
        <v>0</v>
      </c>
      <c r="J172" s="45" t="s">
        <v>93</v>
      </c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9" customHeight="1">
      <c r="A173" s="45">
        <v>-184</v>
      </c>
      <c r="B173" s="15">
        <f>IF('Мсетка5-6'!D107='Мсетка5-6'!C106,'Мсетка5-6'!C108,IF('Мсетка5-6'!D107='Мсетка5-6'!C108,'Мсетка5-6'!C106,0))</f>
        <v>0</v>
      </c>
      <c r="C173" s="47"/>
      <c r="D173" s="47"/>
      <c r="E173" s="92"/>
      <c r="F173" s="86"/>
      <c r="G173" s="45"/>
      <c r="H173" s="17">
        <v>395</v>
      </c>
      <c r="I173" s="55"/>
      <c r="J173" s="4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9" customHeight="1">
      <c r="A174" s="45"/>
      <c r="B174" s="17">
        <v>363</v>
      </c>
      <c r="C174" s="55"/>
      <c r="D174" s="47"/>
      <c r="E174" s="92"/>
      <c r="F174" s="86"/>
      <c r="G174" s="45">
        <v>-388</v>
      </c>
      <c r="H174" s="19">
        <f>IF(I157=H156,H158,IF(I157=H158,H156,0))</f>
        <v>0</v>
      </c>
      <c r="I174" s="50"/>
      <c r="J174" s="47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21" ht="9" customHeight="1">
      <c r="A175" s="45">
        <v>-185</v>
      </c>
      <c r="B175" s="19">
        <f>IF('Мсетка5-6'!D111='Мсетка5-6'!C110,'Мсетка5-6'!C112,IF('Мсетка5-6'!D111='Мсетка5-6'!C112,'Мсетка5-6'!C110,0))</f>
        <v>0</v>
      </c>
      <c r="C175" s="50"/>
      <c r="D175" s="47"/>
      <c r="E175" s="92"/>
      <c r="F175" s="86"/>
      <c r="G175" s="45"/>
      <c r="H175" s="47"/>
      <c r="I175" s="17">
        <v>397</v>
      </c>
      <c r="J175" s="55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1:21" ht="9" customHeight="1">
      <c r="A176" s="45"/>
      <c r="B176" s="47"/>
      <c r="C176" s="17">
        <v>373</v>
      </c>
      <c r="D176" s="55"/>
      <c r="E176" s="92"/>
      <c r="F176" s="86"/>
      <c r="G176" s="45">
        <v>-389</v>
      </c>
      <c r="H176" s="15">
        <f>IF(I161=H160,H162,IF(I161=H162,H160,0))</f>
        <v>0</v>
      </c>
      <c r="I176" s="50"/>
      <c r="J176" s="64" t="s">
        <v>94</v>
      </c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1:21" ht="9" customHeight="1">
      <c r="A177" s="45">
        <v>-186</v>
      </c>
      <c r="B177" s="15">
        <f>IF('Мсетка5-6'!D115='Мсетка5-6'!C114,'Мсетка5-6'!C116,IF('Мсетка5-6'!D115='Мсетка5-6'!C116,'Мсетка5-6'!C114,0))</f>
        <v>0</v>
      </c>
      <c r="C177" s="50"/>
      <c r="D177" s="50"/>
      <c r="E177" s="92"/>
      <c r="F177" s="86"/>
      <c r="G177" s="45"/>
      <c r="H177" s="17">
        <v>396</v>
      </c>
      <c r="I177" s="56"/>
      <c r="J177" s="47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</row>
    <row r="178" spans="1:21" ht="9" customHeight="1">
      <c r="A178" s="45"/>
      <c r="B178" s="17">
        <v>364</v>
      </c>
      <c r="C178" s="56"/>
      <c r="D178" s="50"/>
      <c r="E178" s="92"/>
      <c r="F178" s="86"/>
      <c r="G178" s="45">
        <v>-390</v>
      </c>
      <c r="H178" s="19">
        <f>IF(I165=H164,H166,IF(I165=H166,H164,0))</f>
        <v>0</v>
      </c>
      <c r="I178" s="45">
        <v>-397</v>
      </c>
      <c r="J178" s="15">
        <f>IF(J175=I173,I177,IF(J175=I177,I173,0))</f>
        <v>0</v>
      </c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1:21" ht="9" customHeight="1">
      <c r="A179" s="45">
        <v>-187</v>
      </c>
      <c r="B179" s="19">
        <f>IF('Мсетка5-6'!D119='Мсетка5-6'!C118,'Мсетка5-6'!C120,IF('Мсетка5-6'!D119='Мсетка5-6'!C120,'Мсетка5-6'!C118,0))</f>
        <v>0</v>
      </c>
      <c r="C179" s="47"/>
      <c r="D179" s="50"/>
      <c r="E179" s="92"/>
      <c r="F179" s="86"/>
      <c r="G179" s="64"/>
      <c r="H179" s="84"/>
      <c r="I179" s="47"/>
      <c r="J179" s="45" t="s">
        <v>95</v>
      </c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</row>
    <row r="180" spans="1:21" ht="9" customHeight="1">
      <c r="A180" s="45"/>
      <c r="B180" s="47"/>
      <c r="C180" s="47"/>
      <c r="D180" s="17">
        <v>378</v>
      </c>
      <c r="E180" s="98" t="s">
        <v>267</v>
      </c>
      <c r="F180" s="86"/>
      <c r="G180" s="64"/>
      <c r="H180" s="45">
        <v>-395</v>
      </c>
      <c r="I180" s="15">
        <f>IF(I173=H172,H174,IF(I173=H174,H172,0))</f>
        <v>0</v>
      </c>
      <c r="J180" s="47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1:21" ht="9" customHeight="1">
      <c r="A181" s="45">
        <v>-188</v>
      </c>
      <c r="B181" s="15">
        <f>IF('Мсетка5-6'!D123='Мсетка5-6'!C122,'Мсетка5-6'!C124,IF('Мсетка5-6'!D123='Мсетка5-6'!C124,'Мсетка5-6'!C122,0))</f>
        <v>0</v>
      </c>
      <c r="C181" s="47"/>
      <c r="D181" s="50"/>
      <c r="E181" s="86"/>
      <c r="F181" s="86"/>
      <c r="G181" s="64"/>
      <c r="H181" s="84"/>
      <c r="I181" s="17">
        <v>398</v>
      </c>
      <c r="J181" s="55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</row>
    <row r="182" spans="1:21" ht="9" customHeight="1">
      <c r="A182" s="45"/>
      <c r="B182" s="17">
        <v>365</v>
      </c>
      <c r="C182" s="55"/>
      <c r="D182" s="50"/>
      <c r="E182" s="86"/>
      <c r="F182" s="86"/>
      <c r="G182" s="86"/>
      <c r="H182" s="45">
        <v>-396</v>
      </c>
      <c r="I182" s="19">
        <f>IF(I177=H176,H178,IF(I177=H178,H176,0))</f>
        <v>0</v>
      </c>
      <c r="J182" s="45" t="s">
        <v>96</v>
      </c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</row>
    <row r="183" spans="1:21" ht="9" customHeight="1">
      <c r="A183" s="45">
        <v>-189</v>
      </c>
      <c r="B183" s="19">
        <f>IF('Мсетка5-6'!D127='Мсетка5-6'!C126,'Мсетка5-6'!C128,IF('Мсетка5-6'!D127='Мсетка5-6'!C128,'Мсетка5-6'!C126,0))</f>
        <v>0</v>
      </c>
      <c r="C183" s="50"/>
      <c r="D183" s="50"/>
      <c r="E183" s="86"/>
      <c r="F183" s="86"/>
      <c r="G183" s="86"/>
      <c r="H183" s="84"/>
      <c r="I183" s="45">
        <v>-398</v>
      </c>
      <c r="J183" s="15">
        <f>IF(J181=I180,I182,IF(J181=I182,I180,0))</f>
        <v>0</v>
      </c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1:21" ht="9" customHeight="1">
      <c r="A184" s="45"/>
      <c r="B184" s="47"/>
      <c r="C184" s="17">
        <v>374</v>
      </c>
      <c r="D184" s="56" t="s">
        <v>267</v>
      </c>
      <c r="E184" s="86"/>
      <c r="F184" s="86"/>
      <c r="G184" s="86"/>
      <c r="H184" s="84"/>
      <c r="I184" s="47"/>
      <c r="J184" s="45" t="s">
        <v>97</v>
      </c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1:21" ht="9" customHeight="1">
      <c r="A185" s="45">
        <v>-190</v>
      </c>
      <c r="B185" s="15">
        <f>IF('Мсетка5-6'!D131='Мсетка5-6'!C130,'Мсетка5-6'!C132,IF('Мсетка5-6'!D131='Мсетка5-6'!C132,'Мсетка5-6'!C130,0))</f>
        <v>0</v>
      </c>
      <c r="C185" s="50"/>
      <c r="D185" s="47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</row>
    <row r="186" spans="1:21" ht="9" customHeight="1">
      <c r="A186" s="45"/>
      <c r="B186" s="17">
        <v>366</v>
      </c>
      <c r="C186" s="56" t="s">
        <v>267</v>
      </c>
      <c r="D186" s="47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1:21" ht="9" customHeight="1">
      <c r="A187" s="45">
        <v>-191</v>
      </c>
      <c r="B187" s="19" t="str">
        <f>IF('Мсетка5-6'!D135='Мсетка5-6'!C134,'Мсетка5-6'!C136,IF('Мсетка5-6'!D135='Мсетка5-6'!C136,'Мсетка5-6'!C134,0))</f>
        <v>Анваров Фаил, РЧЕс</v>
      </c>
      <c r="C187" s="47"/>
      <c r="D187" s="47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  <row r="188" spans="1:21" ht="9" customHeight="1">
      <c r="A188" s="45"/>
      <c r="B188" s="84"/>
      <c r="C188" s="47"/>
      <c r="D188" s="47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</row>
    <row r="189" spans="1:21" ht="9" customHeight="1">
      <c r="A189" s="45"/>
      <c r="B189" s="84"/>
      <c r="C189" s="47"/>
      <c r="D189" s="47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1:21" ht="9" customHeight="1">
      <c r="A190" s="45"/>
      <c r="B190" s="84"/>
      <c r="C190" s="47"/>
      <c r="D190" s="47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</row>
    <row r="191" spans="1:21" ht="10.5" customHeight="1">
      <c r="A191" s="123" t="str">
        <f>Мсписки!A1</f>
        <v>XXIII СПАРТАКИАДА ШКОЛЬНИКОВ РЕСПУБЛИКИ БАШКОРТОСТАН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L191" s="86"/>
      <c r="M191" s="86"/>
      <c r="N191" s="86"/>
      <c r="O191" s="86"/>
      <c r="P191" s="86"/>
      <c r="Q191" s="86"/>
      <c r="R191" s="86"/>
      <c r="S191" s="86"/>
      <c r="T191" s="86"/>
      <c r="U191" s="86"/>
    </row>
    <row r="192" spans="1:21" ht="10.5" customHeight="1">
      <c r="A192" s="123" t="str">
        <f>Мсписки!A2</f>
        <v>Мужской разряд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L192" s="86"/>
      <c r="M192" s="86"/>
      <c r="N192" s="86"/>
      <c r="O192" s="86"/>
      <c r="P192" s="86"/>
      <c r="Q192" s="86"/>
      <c r="R192" s="86"/>
      <c r="S192" s="86"/>
      <c r="T192" s="86"/>
      <c r="U192" s="86"/>
    </row>
    <row r="193" spans="1:21" ht="10.5" customHeight="1">
      <c r="A193" s="124" t="str">
        <f>Мсписки!A3</f>
        <v>с.Мишкино. 28 мая 2021 г.</v>
      </c>
      <c r="B193" s="124"/>
      <c r="C193" s="124"/>
      <c r="D193" s="124"/>
      <c r="E193" s="124"/>
      <c r="F193" s="124"/>
      <c r="G193" s="124"/>
      <c r="H193" s="124"/>
      <c r="I193" s="124"/>
      <c r="J193" s="124"/>
      <c r="L193" s="86"/>
      <c r="M193" s="86"/>
      <c r="N193" s="86"/>
      <c r="O193" s="86"/>
      <c r="P193" s="86"/>
      <c r="Q193" s="86"/>
      <c r="R193" s="86"/>
      <c r="S193" s="86"/>
      <c r="T193" s="86"/>
      <c r="U193" s="86"/>
    </row>
    <row r="194" spans="1:21" ht="10.5" customHeight="1">
      <c r="A194" s="47"/>
      <c r="B194" s="47"/>
      <c r="C194" s="47"/>
      <c r="D194" s="47"/>
      <c r="E194" s="47"/>
      <c r="F194" s="47"/>
      <c r="G194" s="64"/>
      <c r="H194" s="84"/>
      <c r="I194" s="47"/>
      <c r="J194" s="85" t="s">
        <v>98</v>
      </c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</row>
    <row r="195" spans="1:21" ht="9" customHeight="1">
      <c r="A195" s="45">
        <v>-351</v>
      </c>
      <c r="B195" s="15">
        <f>IF(C126=B125,B127,IF(C126=B127,B125,0))</f>
        <v>0</v>
      </c>
      <c r="C195" s="47"/>
      <c r="D195" s="47"/>
      <c r="E195" s="47"/>
      <c r="F195" s="47"/>
      <c r="G195" s="64"/>
      <c r="H195" s="45"/>
      <c r="I195" s="84"/>
      <c r="J195" s="47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</row>
    <row r="196" spans="1:21" ht="9" customHeight="1">
      <c r="A196" s="45"/>
      <c r="B196" s="17">
        <v>399</v>
      </c>
      <c r="C196" s="55"/>
      <c r="D196" s="47"/>
      <c r="E196" s="45">
        <v>-415</v>
      </c>
      <c r="F196" s="15">
        <f>IF(I202=H201,H203,IF(I202=H203,H201,0))</f>
        <v>0</v>
      </c>
      <c r="G196" s="47"/>
      <c r="H196" s="45">
        <v>-411</v>
      </c>
      <c r="I196" s="15">
        <f>IF(E202=D198,D206,IF(E202=D206,D198,0))</f>
        <v>0</v>
      </c>
      <c r="J196" s="47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</row>
    <row r="197" spans="1:21" ht="9" customHeight="1">
      <c r="A197" s="45">
        <v>-352</v>
      </c>
      <c r="B197" s="19">
        <f>IF(C130=B129,B131,IF(C130=B131,B129,0))</f>
        <v>0</v>
      </c>
      <c r="C197" s="50"/>
      <c r="D197" s="47"/>
      <c r="E197" s="84"/>
      <c r="F197" s="17">
        <v>418</v>
      </c>
      <c r="G197" s="55"/>
      <c r="H197" s="84"/>
      <c r="I197" s="17">
        <v>414</v>
      </c>
      <c r="J197" s="55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</row>
    <row r="198" spans="1:21" ht="9" customHeight="1">
      <c r="A198" s="45"/>
      <c r="B198" s="47"/>
      <c r="C198" s="17">
        <v>407</v>
      </c>
      <c r="D198" s="55"/>
      <c r="E198" s="45">
        <v>-416</v>
      </c>
      <c r="F198" s="19">
        <f>IF(I206=H205,H207,IF(I206=H207,H205,0))</f>
        <v>0</v>
      </c>
      <c r="G198" s="45" t="s">
        <v>99</v>
      </c>
      <c r="H198" s="45">
        <v>-412</v>
      </c>
      <c r="I198" s="19">
        <f>IF(E218=D214,D222,IF(E218=D222,D214,0))</f>
        <v>0</v>
      </c>
      <c r="J198" s="45" t="s">
        <v>100</v>
      </c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</row>
    <row r="199" spans="1:21" ht="9" customHeight="1">
      <c r="A199" s="45">
        <v>-353</v>
      </c>
      <c r="B199" s="15">
        <f>IF(C134=B133,B135,IF(C134=B135,B133,0))</f>
        <v>0</v>
      </c>
      <c r="C199" s="50"/>
      <c r="D199" s="50"/>
      <c r="F199" s="45">
        <v>-418</v>
      </c>
      <c r="G199" s="15">
        <f>IF(G197=F196,F198,IF(G197=F198,F196,0))</f>
        <v>0</v>
      </c>
      <c r="I199" s="45">
        <v>-414</v>
      </c>
      <c r="J199" s="15">
        <f>IF(J197=I196,I198,IF(J197=I198,I196,0))</f>
        <v>0</v>
      </c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</row>
    <row r="200" spans="1:21" ht="9" customHeight="1">
      <c r="A200" s="45"/>
      <c r="B200" s="17">
        <v>400</v>
      </c>
      <c r="C200" s="56"/>
      <c r="D200" s="50"/>
      <c r="E200" s="88"/>
      <c r="F200" s="47"/>
      <c r="G200" s="45" t="s">
        <v>101</v>
      </c>
      <c r="H200" s="88"/>
      <c r="I200" s="47"/>
      <c r="J200" s="45" t="s">
        <v>102</v>
      </c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</row>
    <row r="201" spans="1:21" ht="9" customHeight="1">
      <c r="A201" s="45">
        <v>-354</v>
      </c>
      <c r="B201" s="19">
        <f>IF(C138=B137,B139,IF(C138=B139,B137,0))</f>
        <v>0</v>
      </c>
      <c r="C201" s="47"/>
      <c r="D201" s="50"/>
      <c r="E201" s="47"/>
      <c r="F201" s="45"/>
      <c r="G201" s="45">
        <v>-407</v>
      </c>
      <c r="H201" s="15">
        <f>IF(D198=C196,C200,IF(D198=C200,C196,0))</f>
        <v>0</v>
      </c>
      <c r="J201" s="47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</row>
    <row r="202" spans="1:21" ht="9" customHeight="1">
      <c r="A202" s="45"/>
      <c r="B202" s="47"/>
      <c r="C202" s="47"/>
      <c r="D202" s="17">
        <v>411</v>
      </c>
      <c r="E202" s="55"/>
      <c r="F202" s="45"/>
      <c r="G202" s="45"/>
      <c r="H202" s="17">
        <v>415</v>
      </c>
      <c r="I202" s="55"/>
      <c r="J202" s="47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</row>
    <row r="203" spans="1:21" ht="9" customHeight="1">
      <c r="A203" s="45">
        <v>-355</v>
      </c>
      <c r="B203" s="15">
        <f>IF(C142=B141,B143,IF(C142=B143,B141,0))</f>
        <v>0</v>
      </c>
      <c r="C203" s="47"/>
      <c r="D203" s="50"/>
      <c r="E203" s="50"/>
      <c r="F203" s="45"/>
      <c r="G203" s="45">
        <v>-408</v>
      </c>
      <c r="H203" s="19">
        <f>IF(D206=C204,C208,IF(D206=C208,C204,0))</f>
        <v>0</v>
      </c>
      <c r="I203" s="50"/>
      <c r="J203" s="47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</row>
    <row r="204" spans="1:21" ht="9" customHeight="1">
      <c r="A204" s="45"/>
      <c r="B204" s="17">
        <v>401</v>
      </c>
      <c r="C204" s="55"/>
      <c r="D204" s="50"/>
      <c r="E204" s="50"/>
      <c r="F204" s="45"/>
      <c r="G204" s="45"/>
      <c r="H204" s="47"/>
      <c r="I204" s="17">
        <v>417</v>
      </c>
      <c r="J204" s="55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</row>
    <row r="205" spans="1:21" ht="9" customHeight="1">
      <c r="A205" s="45">
        <v>-356</v>
      </c>
      <c r="B205" s="19">
        <f>IF(C146=B145,B147,IF(C146=B147,B145,0))</f>
        <v>0</v>
      </c>
      <c r="C205" s="50"/>
      <c r="D205" s="50"/>
      <c r="E205" s="50"/>
      <c r="F205" s="45"/>
      <c r="G205" s="45">
        <v>-409</v>
      </c>
      <c r="H205" s="15">
        <f>IF(D214=C212,C216,IF(D214=C216,C212,0))</f>
        <v>0</v>
      </c>
      <c r="I205" s="50"/>
      <c r="J205" s="64" t="s">
        <v>103</v>
      </c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</row>
    <row r="206" spans="1:21" ht="9" customHeight="1">
      <c r="A206" s="45"/>
      <c r="B206" s="47"/>
      <c r="C206" s="17">
        <v>408</v>
      </c>
      <c r="D206" s="56"/>
      <c r="E206" s="50"/>
      <c r="F206" s="45"/>
      <c r="G206" s="45"/>
      <c r="H206" s="17">
        <v>416</v>
      </c>
      <c r="I206" s="56"/>
      <c r="J206" s="47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</row>
    <row r="207" spans="1:21" ht="9" customHeight="1">
      <c r="A207" s="45">
        <v>-357</v>
      </c>
      <c r="B207" s="15">
        <f>IF(C150=B149,B151,IF(C150=B151,B149,0))</f>
        <v>0</v>
      </c>
      <c r="C207" s="50"/>
      <c r="D207" s="47"/>
      <c r="E207" s="50"/>
      <c r="F207" s="45"/>
      <c r="G207" s="45">
        <v>-410</v>
      </c>
      <c r="H207" s="19">
        <f>IF(D222=C220,C224,IF(D222=C224,C220,0))</f>
        <v>0</v>
      </c>
      <c r="I207" s="45">
        <v>-417</v>
      </c>
      <c r="J207" s="15">
        <f>IF(J204=I202,I206,IF(J204=I206,I202,0))</f>
        <v>0</v>
      </c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9" customHeight="1">
      <c r="A208" s="45"/>
      <c r="B208" s="17">
        <v>402</v>
      </c>
      <c r="C208" s="56"/>
      <c r="D208" s="47"/>
      <c r="E208" s="50"/>
      <c r="F208" s="45"/>
      <c r="G208" s="47"/>
      <c r="H208" s="64"/>
      <c r="I208" s="84"/>
      <c r="J208" s="45" t="s">
        <v>104</v>
      </c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</row>
    <row r="209" spans="1:21" ht="9" customHeight="1">
      <c r="A209" s="45">
        <v>-358</v>
      </c>
      <c r="B209" s="19">
        <f>IF(C154=B153,B155,IF(C154=B155,B153,0))</f>
        <v>0</v>
      </c>
      <c r="C209" s="47"/>
      <c r="D209" s="47"/>
      <c r="E209" s="29"/>
      <c r="F209" s="45">
        <v>-399</v>
      </c>
      <c r="G209" s="15">
        <f>IF(C196=B195,B197,IF(C196=B197,B195,0))</f>
        <v>0</v>
      </c>
      <c r="I209" s="45"/>
      <c r="J209" s="47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</row>
    <row r="210" spans="1:21" ht="9" customHeight="1">
      <c r="A210" s="45"/>
      <c r="B210" s="47"/>
      <c r="C210" s="47"/>
      <c r="D210" s="47"/>
      <c r="E210" s="70" t="s">
        <v>105</v>
      </c>
      <c r="F210" s="31">
        <v>413</v>
      </c>
      <c r="G210" s="17">
        <v>419</v>
      </c>
      <c r="H210" s="55"/>
      <c r="I210" s="47"/>
      <c r="J210" s="47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</row>
    <row r="211" spans="1:21" ht="9" customHeight="1">
      <c r="A211" s="45">
        <v>-359</v>
      </c>
      <c r="B211" s="15">
        <f>IF(C158=B157,B159,IF(C158=B159,B157,0))</f>
        <v>0</v>
      </c>
      <c r="C211" s="47"/>
      <c r="D211" s="47"/>
      <c r="E211" s="50"/>
      <c r="F211" s="45">
        <v>-400</v>
      </c>
      <c r="G211" s="19">
        <f>IF(C200=B199,B201,IF(C200=B201,B199,0))</f>
        <v>0</v>
      </c>
      <c r="H211" s="50"/>
      <c r="I211" s="47"/>
      <c r="J211" s="47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</row>
    <row r="212" spans="1:21" ht="9" customHeight="1">
      <c r="A212" s="45"/>
      <c r="B212" s="17">
        <v>403</v>
      </c>
      <c r="C212" s="55"/>
      <c r="D212" s="47"/>
      <c r="E212" s="87">
        <f>IF(E209=E202,E218,IF(E209=E218,E202,0))</f>
        <v>0</v>
      </c>
      <c r="F212" s="31">
        <v>-413</v>
      </c>
      <c r="G212" s="47"/>
      <c r="H212" s="17">
        <v>423</v>
      </c>
      <c r="I212" s="55"/>
      <c r="J212" s="47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</row>
    <row r="213" spans="1:21" ht="9" customHeight="1">
      <c r="A213" s="45">
        <v>-360</v>
      </c>
      <c r="B213" s="19">
        <f>IF(C162=B161,B163,IF(C162=B163,B161,0))</f>
        <v>0</v>
      </c>
      <c r="C213" s="50"/>
      <c r="D213" s="47"/>
      <c r="E213" s="70" t="s">
        <v>106</v>
      </c>
      <c r="F213" s="45">
        <v>-401</v>
      </c>
      <c r="G213" s="15">
        <f>IF(C204=B203,B205,IF(C204=B205,B203,0))</f>
        <v>0</v>
      </c>
      <c r="H213" s="50"/>
      <c r="I213" s="50"/>
      <c r="J213" s="47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</row>
    <row r="214" spans="1:21" ht="9" customHeight="1">
      <c r="A214" s="45"/>
      <c r="B214" s="47"/>
      <c r="C214" s="17">
        <v>409</v>
      </c>
      <c r="D214" s="55"/>
      <c r="E214" s="50"/>
      <c r="F214" s="45"/>
      <c r="G214" s="17">
        <v>420</v>
      </c>
      <c r="H214" s="56"/>
      <c r="I214" s="50"/>
      <c r="J214" s="47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</row>
    <row r="215" spans="1:21" ht="9" customHeight="1">
      <c r="A215" s="45">
        <v>-361</v>
      </c>
      <c r="B215" s="15">
        <f>IF(C166=B165,B167,IF(C166=B167,B165,0))</f>
        <v>0</v>
      </c>
      <c r="C215" s="50"/>
      <c r="D215" s="50"/>
      <c r="E215" s="50"/>
      <c r="F215" s="45">
        <v>-402</v>
      </c>
      <c r="G215" s="19">
        <f>IF(C208=B207,B209,IF(C208=B209,B207,0))</f>
        <v>0</v>
      </c>
      <c r="H215" s="47"/>
      <c r="I215" s="50"/>
      <c r="J215" s="47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</row>
    <row r="216" spans="1:21" ht="9" customHeight="1">
      <c r="A216" s="45"/>
      <c r="B216" s="17">
        <v>404</v>
      </c>
      <c r="C216" s="56"/>
      <c r="D216" s="50"/>
      <c r="E216" s="50"/>
      <c r="F216" s="45"/>
      <c r="G216" s="47"/>
      <c r="H216" s="51"/>
      <c r="I216" s="17">
        <v>425</v>
      </c>
      <c r="J216" s="55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</row>
    <row r="217" spans="1:21" ht="9" customHeight="1">
      <c r="A217" s="45">
        <v>-362</v>
      </c>
      <c r="B217" s="19">
        <f>IF(C170=B169,B171,IF(C170=B171,B169,0))</f>
        <v>0</v>
      </c>
      <c r="C217" s="47"/>
      <c r="D217" s="50"/>
      <c r="E217" s="50"/>
      <c r="F217" s="45">
        <v>-403</v>
      </c>
      <c r="G217" s="15">
        <f>IF(C212=B211,B213,IF(C212=B213,B211,0))</f>
        <v>0</v>
      </c>
      <c r="H217" s="47"/>
      <c r="I217" s="50"/>
      <c r="J217" s="45" t="s">
        <v>107</v>
      </c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</row>
    <row r="218" spans="1:21" ht="9" customHeight="1">
      <c r="A218" s="45"/>
      <c r="B218" s="47"/>
      <c r="C218" s="47"/>
      <c r="D218" s="17">
        <v>412</v>
      </c>
      <c r="E218" s="56"/>
      <c r="F218" s="31"/>
      <c r="G218" s="17">
        <v>421</v>
      </c>
      <c r="H218" s="55"/>
      <c r="I218" s="50"/>
      <c r="J218" s="47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</row>
    <row r="219" spans="1:21" ht="9" customHeight="1">
      <c r="A219" s="45">
        <v>-363</v>
      </c>
      <c r="B219" s="15">
        <f>IF(C174=B173,B175,IF(C174=B175,B173,0))</f>
        <v>0</v>
      </c>
      <c r="C219" s="47"/>
      <c r="D219" s="50"/>
      <c r="E219" s="47"/>
      <c r="F219" s="45">
        <v>-404</v>
      </c>
      <c r="G219" s="19">
        <f>IF(C216=B215,B217,IF(C216=B217,B215,0))</f>
        <v>0</v>
      </c>
      <c r="H219" s="50"/>
      <c r="I219" s="50"/>
      <c r="J219" s="47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</row>
    <row r="220" spans="1:21" ht="9" customHeight="1">
      <c r="A220" s="45"/>
      <c r="B220" s="17">
        <v>405</v>
      </c>
      <c r="C220" s="55"/>
      <c r="D220" s="50"/>
      <c r="E220" s="47"/>
      <c r="F220" s="31"/>
      <c r="G220" s="47"/>
      <c r="H220" s="17">
        <v>424</v>
      </c>
      <c r="I220" s="56"/>
      <c r="J220" s="47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</row>
    <row r="221" spans="1:21" ht="9" customHeight="1">
      <c r="A221" s="45">
        <v>-364</v>
      </c>
      <c r="B221" s="19">
        <f>IF(C178=B177,B179,IF(C178=B179,B177,0))</f>
        <v>0</v>
      </c>
      <c r="C221" s="50"/>
      <c r="D221" s="50"/>
      <c r="E221" s="47"/>
      <c r="F221" s="45">
        <v>-405</v>
      </c>
      <c r="G221" s="15">
        <f>IF(C220=B219,B221,IF(C220=B221,B219,0))</f>
        <v>0</v>
      </c>
      <c r="H221" s="50"/>
      <c r="I221" s="51"/>
      <c r="J221" s="47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</row>
    <row r="222" spans="1:21" ht="9" customHeight="1">
      <c r="A222" s="45"/>
      <c r="B222" s="47"/>
      <c r="C222" s="17">
        <v>410</v>
      </c>
      <c r="D222" s="56"/>
      <c r="E222" s="47"/>
      <c r="F222" s="45"/>
      <c r="G222" s="17">
        <v>422</v>
      </c>
      <c r="H222" s="56"/>
      <c r="I222" s="45">
        <v>-425</v>
      </c>
      <c r="J222" s="15">
        <f>IF(J216=I212,I220,IF(J216=I220,I212,0))</f>
        <v>0</v>
      </c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</row>
    <row r="223" spans="1:21" ht="9" customHeight="1">
      <c r="A223" s="45">
        <v>-365</v>
      </c>
      <c r="B223" s="15">
        <f>IF(C182=B181,B183,IF(C182=B183,B181,0))</f>
        <v>0</v>
      </c>
      <c r="C223" s="50"/>
      <c r="D223" s="47"/>
      <c r="E223" s="47"/>
      <c r="F223" s="45">
        <v>-406</v>
      </c>
      <c r="G223" s="19">
        <f>IF(C224=B223,B225,IF(C224=B225,B223,0))</f>
        <v>0</v>
      </c>
      <c r="H223" s="47"/>
      <c r="I223" s="47"/>
      <c r="J223" s="45" t="s">
        <v>108</v>
      </c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</row>
    <row r="224" spans="1:21" ht="9" customHeight="1">
      <c r="A224" s="45"/>
      <c r="B224" s="17">
        <v>406</v>
      </c>
      <c r="C224" s="56"/>
      <c r="D224" s="47"/>
      <c r="E224" s="45">
        <v>-427</v>
      </c>
      <c r="F224" s="15">
        <f>IF(I230=H229,H231,IF(I230=H231,H229,0))</f>
        <v>0</v>
      </c>
      <c r="G224" s="47"/>
      <c r="H224" s="45">
        <v>-423</v>
      </c>
      <c r="I224" s="15">
        <f>IF(I212=H210,H214,IF(I212=H214,H210,0))</f>
        <v>0</v>
      </c>
      <c r="J224" s="47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</row>
    <row r="225" spans="1:21" ht="9" customHeight="1">
      <c r="A225" s="45">
        <v>-366</v>
      </c>
      <c r="B225" s="19">
        <f>IF(C186=B185,B187,IF(C186=B187,B185,0))</f>
        <v>0</v>
      </c>
      <c r="C225" s="47"/>
      <c r="D225" s="47"/>
      <c r="E225" s="84"/>
      <c r="F225" s="17">
        <v>430</v>
      </c>
      <c r="G225" s="55"/>
      <c r="H225" s="84"/>
      <c r="I225" s="17">
        <v>426</v>
      </c>
      <c r="J225" s="55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</row>
    <row r="226" spans="1:21" ht="9" customHeight="1">
      <c r="A226" s="47"/>
      <c r="B226" s="47"/>
      <c r="C226" s="47"/>
      <c r="D226" s="47"/>
      <c r="E226" s="45">
        <v>-428</v>
      </c>
      <c r="F226" s="19">
        <f>IF(I234=H233,H235,IF(I234=H235,H233,0))</f>
        <v>0</v>
      </c>
      <c r="G226" s="45" t="s">
        <v>109</v>
      </c>
      <c r="H226" s="45">
        <v>-424</v>
      </c>
      <c r="I226" s="19">
        <f>IF(I220=H218,H222,IF(I220=H222,H218,0))</f>
        <v>0</v>
      </c>
      <c r="J226" s="45" t="s">
        <v>110</v>
      </c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1:21" ht="9" customHeight="1">
      <c r="A227" s="45">
        <v>-128</v>
      </c>
      <c r="B227" s="15" t="str">
        <f>IF('Мсетка5-6'!C5='Мсетка5-6'!B4,'Мсетка5-6'!B6,IF('Мсетка5-6'!C5='Мсетка5-6'!B6,'Мсетка5-6'!B4,0))</f>
        <v>_</v>
      </c>
      <c r="C227" s="47"/>
      <c r="D227" s="47"/>
      <c r="F227" s="45">
        <v>-430</v>
      </c>
      <c r="G227" s="15">
        <f>IF(G225=F224,F226,IF(G225=F226,F224,0))</f>
        <v>0</v>
      </c>
      <c r="I227" s="45">
        <v>-426</v>
      </c>
      <c r="J227" s="15">
        <f>IF(J225=I224,I226,IF(J225=I226,I224,0))</f>
        <v>0</v>
      </c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</row>
    <row r="228" spans="1:21" ht="9" customHeight="1">
      <c r="A228" s="45"/>
      <c r="B228" s="17">
        <v>431</v>
      </c>
      <c r="C228" s="55"/>
      <c r="D228" s="47"/>
      <c r="E228" s="88"/>
      <c r="F228" s="47"/>
      <c r="G228" s="45" t="s">
        <v>111</v>
      </c>
      <c r="H228" s="88"/>
      <c r="I228" s="47"/>
      <c r="J228" s="45" t="s">
        <v>112</v>
      </c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</row>
    <row r="229" spans="1:21" ht="9" customHeight="1">
      <c r="A229" s="45">
        <v>-129</v>
      </c>
      <c r="B229" s="19">
        <f>IF('Мсетка5-6'!C9='Мсетка5-6'!B8,'Мсетка5-6'!B10,IF('Мсетка5-6'!C9='Мсетка5-6'!B10,'Мсетка5-6'!B8,0))</f>
        <v>0</v>
      </c>
      <c r="C229" s="50"/>
      <c r="D229" s="47"/>
      <c r="E229" s="47"/>
      <c r="F229" s="47"/>
      <c r="G229" s="45">
        <v>-419</v>
      </c>
      <c r="H229" s="15">
        <f>IF(H210=G209,G211,IF(H210=G211,G209,0))</f>
        <v>0</v>
      </c>
      <c r="J229" s="47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</row>
    <row r="230" spans="1:21" ht="9" customHeight="1">
      <c r="A230" s="45"/>
      <c r="B230" s="47"/>
      <c r="C230" s="17">
        <v>447</v>
      </c>
      <c r="D230" s="55"/>
      <c r="E230" s="47"/>
      <c r="F230" s="47"/>
      <c r="G230" s="45"/>
      <c r="H230" s="17">
        <v>427</v>
      </c>
      <c r="I230" s="55"/>
      <c r="J230" s="47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</row>
    <row r="231" spans="1:21" ht="9" customHeight="1">
      <c r="A231" s="45">
        <v>-130</v>
      </c>
      <c r="B231" s="15">
        <f>IF('Мсетка5-6'!C13='Мсетка5-6'!B12,'Мсетка5-6'!B14,IF('Мсетка5-6'!C13='Мсетка5-6'!B14,'Мсетка5-6'!B12,0))</f>
        <v>0</v>
      </c>
      <c r="C231" s="50"/>
      <c r="D231" s="50"/>
      <c r="E231" s="47"/>
      <c r="F231" s="47"/>
      <c r="G231" s="45">
        <v>-420</v>
      </c>
      <c r="H231" s="19">
        <f>IF(H214=G213,G215,IF(H214=G215,G213,0))</f>
        <v>0</v>
      </c>
      <c r="I231" s="50"/>
      <c r="J231" s="47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</row>
    <row r="232" spans="1:21" ht="9" customHeight="1">
      <c r="A232" s="45"/>
      <c r="B232" s="17">
        <v>432</v>
      </c>
      <c r="C232" s="56"/>
      <c r="D232" s="50"/>
      <c r="E232" s="47"/>
      <c r="F232" s="47"/>
      <c r="G232" s="45"/>
      <c r="H232" s="47"/>
      <c r="I232" s="17">
        <v>429</v>
      </c>
      <c r="J232" s="55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</row>
    <row r="233" spans="1:21" ht="9" customHeight="1">
      <c r="A233" s="45">
        <v>-131</v>
      </c>
      <c r="B233" s="19">
        <f>IF('Мсетка5-6'!C17='Мсетка5-6'!B16,'Мсетка5-6'!B18,IF('Мсетка5-6'!C17='Мсетка5-6'!B18,'Мсетка5-6'!B16,0))</f>
        <v>0</v>
      </c>
      <c r="C233" s="47"/>
      <c r="D233" s="50"/>
      <c r="E233" s="47"/>
      <c r="F233" s="47"/>
      <c r="G233" s="45">
        <v>-421</v>
      </c>
      <c r="H233" s="15">
        <f>IF(H218=G217,G219,IF(H218=G219,G217,0))</f>
        <v>0</v>
      </c>
      <c r="I233" s="50"/>
      <c r="J233" s="64" t="s">
        <v>113</v>
      </c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1:21" ht="9" customHeight="1">
      <c r="A234" s="45"/>
      <c r="B234" s="47"/>
      <c r="C234" s="47"/>
      <c r="D234" s="17">
        <v>455</v>
      </c>
      <c r="E234" s="89"/>
      <c r="F234" s="47"/>
      <c r="G234" s="45"/>
      <c r="H234" s="17">
        <v>428</v>
      </c>
      <c r="I234" s="56"/>
      <c r="J234" s="47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</row>
    <row r="235" spans="1:21" ht="9" customHeight="1">
      <c r="A235" s="45">
        <v>-132</v>
      </c>
      <c r="B235" s="15">
        <f>IF('Мсетка5-6'!C21='Мсетка5-6'!B20,'Мсетка5-6'!B22,IF('Мсетка5-6'!C21='Мсетка5-6'!B22,'Мсетка5-6'!B20,0))</f>
        <v>0</v>
      </c>
      <c r="C235" s="47"/>
      <c r="D235" s="50"/>
      <c r="E235" s="90"/>
      <c r="F235" s="47"/>
      <c r="G235" s="45">
        <v>-422</v>
      </c>
      <c r="H235" s="19">
        <f>IF(H222=G221,G223,IF(H222=G223,G221,0))</f>
        <v>0</v>
      </c>
      <c r="I235" s="45">
        <v>-429</v>
      </c>
      <c r="J235" s="15">
        <f>IF(J232=I230,I234,IF(J232=I234,I230,0))</f>
        <v>0</v>
      </c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</row>
    <row r="236" spans="1:21" ht="9" customHeight="1">
      <c r="A236" s="45"/>
      <c r="B236" s="17">
        <v>433</v>
      </c>
      <c r="C236" s="55"/>
      <c r="D236" s="50"/>
      <c r="E236" s="50"/>
      <c r="F236" s="47"/>
      <c r="G236" s="47"/>
      <c r="H236" s="64"/>
      <c r="I236" s="84"/>
      <c r="J236" s="45" t="s">
        <v>114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</row>
    <row r="237" spans="1:21" ht="9" customHeight="1">
      <c r="A237" s="45">
        <v>-133</v>
      </c>
      <c r="B237" s="19">
        <f>IF('Мсетка5-6'!C25='Мсетка5-6'!B24,'Мсетка5-6'!B26,IF('Мсетка5-6'!C25='Мсетка5-6'!B26,'Мсетка5-6'!B24,0))</f>
        <v>0</v>
      </c>
      <c r="C237" s="50"/>
      <c r="D237" s="50"/>
      <c r="E237" s="50"/>
      <c r="F237" s="47"/>
      <c r="G237" s="64"/>
      <c r="H237" s="45">
        <v>-459</v>
      </c>
      <c r="I237" s="15">
        <f>IF(F242=E234,E250,IF(F242=E250,E234,0))</f>
        <v>0</v>
      </c>
      <c r="J237" s="47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</row>
    <row r="238" spans="1:21" ht="9" customHeight="1">
      <c r="A238" s="45"/>
      <c r="B238" s="47"/>
      <c r="C238" s="17">
        <v>448</v>
      </c>
      <c r="D238" s="56"/>
      <c r="E238" s="50"/>
      <c r="F238" s="47"/>
      <c r="G238" s="64"/>
      <c r="H238" s="84"/>
      <c r="I238" s="17">
        <v>462</v>
      </c>
      <c r="J238" s="55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</row>
    <row r="239" spans="1:21" ht="9" customHeight="1">
      <c r="A239" s="45">
        <v>-134</v>
      </c>
      <c r="B239" s="15">
        <f>IF('Мсетка5-6'!C29='Мсетка5-6'!B28,'Мсетка5-6'!B30,IF('Мсетка5-6'!C29='Мсетка5-6'!B30,'Мсетка5-6'!B28,0))</f>
        <v>0</v>
      </c>
      <c r="C239" s="50"/>
      <c r="D239" s="47"/>
      <c r="E239" s="50"/>
      <c r="F239" s="47"/>
      <c r="G239" s="64"/>
      <c r="H239" s="45">
        <v>-460</v>
      </c>
      <c r="I239" s="19">
        <f>IF(F274=E266,E282,IF(F274=E282,E266,0))</f>
        <v>0</v>
      </c>
      <c r="J239" s="45" t="s">
        <v>115</v>
      </c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</row>
    <row r="240" spans="1:21" ht="9" customHeight="1">
      <c r="A240" s="45"/>
      <c r="B240" s="17">
        <v>434</v>
      </c>
      <c r="C240" s="56"/>
      <c r="D240" s="47"/>
      <c r="E240" s="50"/>
      <c r="F240" s="47"/>
      <c r="G240" s="64"/>
      <c r="I240" s="45">
        <v>-462</v>
      </c>
      <c r="J240" s="15">
        <f>IF(J238=I237,I239,IF(J238=I239,I237,0))</f>
        <v>0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</row>
    <row r="241" spans="1:21" ht="9" customHeight="1">
      <c r="A241" s="45">
        <v>-135</v>
      </c>
      <c r="B241" s="19">
        <f>IF('Мсетка5-6'!C33='Мсетка5-6'!B32,'Мсетка5-6'!B34,IF('Мсетка5-6'!C33='Мсетка5-6'!B34,'Мсетка5-6'!B32,0))</f>
        <v>0</v>
      </c>
      <c r="C241" s="47"/>
      <c r="D241" s="47"/>
      <c r="E241" s="50"/>
      <c r="F241" s="47"/>
      <c r="G241" s="45">
        <v>-455</v>
      </c>
      <c r="H241" s="15">
        <f>IF(E234=D230,D238,IF(E234=D238,D230,0))</f>
        <v>0</v>
      </c>
      <c r="J241" s="45" t="s">
        <v>116</v>
      </c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</row>
    <row r="242" spans="1:21" ht="9" customHeight="1">
      <c r="A242" s="45"/>
      <c r="B242" s="47"/>
      <c r="C242" s="47"/>
      <c r="D242" s="47"/>
      <c r="E242" s="17">
        <v>459</v>
      </c>
      <c r="F242" s="89"/>
      <c r="G242" s="45"/>
      <c r="H242" s="17">
        <v>463</v>
      </c>
      <c r="I242" s="55"/>
      <c r="J242" s="47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</row>
    <row r="243" spans="1:21" ht="9" customHeight="1">
      <c r="A243" s="45">
        <v>-136</v>
      </c>
      <c r="B243" s="15">
        <f>IF('Мсетка5-6'!C37='Мсетка5-6'!B36,'Мсетка5-6'!B38,IF('Мсетка5-6'!C37='Мсетка5-6'!B38,'Мсетка5-6'!B36,0))</f>
        <v>0</v>
      </c>
      <c r="C243" s="47"/>
      <c r="D243" s="47"/>
      <c r="E243" s="50"/>
      <c r="F243" s="90"/>
      <c r="G243" s="45">
        <v>-456</v>
      </c>
      <c r="H243" s="19">
        <f>IF(E250=D246,D254,IF(E250=D254,D246,0))</f>
        <v>0</v>
      </c>
      <c r="I243" s="50"/>
      <c r="J243" s="47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</row>
    <row r="244" spans="1:21" ht="9" customHeight="1">
      <c r="A244" s="45"/>
      <c r="B244" s="17">
        <v>435</v>
      </c>
      <c r="C244" s="55"/>
      <c r="D244" s="47"/>
      <c r="E244" s="50"/>
      <c r="F244" s="50"/>
      <c r="G244" s="45"/>
      <c r="H244" s="47"/>
      <c r="I244" s="17">
        <v>465</v>
      </c>
      <c r="J244" s="55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</row>
    <row r="245" spans="1:21" ht="9" customHeight="1">
      <c r="A245" s="45">
        <v>-137</v>
      </c>
      <c r="B245" s="19">
        <f>IF('Мсетка5-6'!C41='Мсетка5-6'!B40,'Мсетка5-6'!B42,IF('Мсетка5-6'!C41='Мсетка5-6'!B42,'Мсетка5-6'!B40,0))</f>
        <v>0</v>
      </c>
      <c r="C245" s="50"/>
      <c r="D245" s="47"/>
      <c r="E245" s="50"/>
      <c r="F245" s="50"/>
      <c r="G245" s="45">
        <v>-457</v>
      </c>
      <c r="H245" s="15">
        <f>IF(E266=D262,D270,IF(E266=D270,D262,0))</f>
        <v>0</v>
      </c>
      <c r="I245" s="50"/>
      <c r="J245" s="64" t="s">
        <v>117</v>
      </c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</row>
    <row r="246" spans="1:11" ht="9" customHeight="1">
      <c r="A246" s="45"/>
      <c r="B246" s="47"/>
      <c r="C246" s="17">
        <v>449</v>
      </c>
      <c r="D246" s="55"/>
      <c r="E246" s="50"/>
      <c r="F246" s="50"/>
      <c r="G246" s="45"/>
      <c r="H246" s="17">
        <v>464</v>
      </c>
      <c r="I246" s="56"/>
      <c r="J246" s="47"/>
      <c r="K246" s="86"/>
    </row>
    <row r="247" spans="1:11" ht="9" customHeight="1">
      <c r="A247" s="45">
        <v>-138</v>
      </c>
      <c r="B247" s="15">
        <f>IF('Мсетка5-6'!C45='Мсетка5-6'!B44,'Мсетка5-6'!B46,IF('Мсетка5-6'!C45='Мсетка5-6'!B46,'Мсетка5-6'!B44,0))</f>
        <v>0</v>
      </c>
      <c r="C247" s="50"/>
      <c r="D247" s="50"/>
      <c r="E247" s="50"/>
      <c r="F247" s="50"/>
      <c r="G247" s="45">
        <v>-458</v>
      </c>
      <c r="H247" s="19">
        <f>IF(E282=D278,D286,IF(E282=D286,D278,0))</f>
        <v>0</v>
      </c>
      <c r="I247" s="45">
        <v>-465</v>
      </c>
      <c r="J247" s="15">
        <f>IF(J244=I242,I246,IF(J244=I246,I242,0))</f>
        <v>0</v>
      </c>
      <c r="K247" s="86"/>
    </row>
    <row r="248" spans="1:11" ht="9" customHeight="1">
      <c r="A248" s="45"/>
      <c r="B248" s="17">
        <v>436</v>
      </c>
      <c r="C248" s="56"/>
      <c r="D248" s="50"/>
      <c r="E248" s="50"/>
      <c r="F248" s="50"/>
      <c r="G248" s="64"/>
      <c r="H248" s="84"/>
      <c r="I248" s="47"/>
      <c r="J248" s="45" t="s">
        <v>118</v>
      </c>
      <c r="K248" s="86"/>
    </row>
    <row r="249" spans="1:11" ht="9" customHeight="1">
      <c r="A249" s="45">
        <v>-139</v>
      </c>
      <c r="B249" s="19">
        <f>IF('Мсетка5-6'!C49='Мсетка5-6'!B48,'Мсетка5-6'!B50,IF('Мсетка5-6'!C49='Мсетка5-6'!B50,'Мсетка5-6'!B48,0))</f>
        <v>0</v>
      </c>
      <c r="C249" s="47"/>
      <c r="D249" s="50"/>
      <c r="E249" s="50"/>
      <c r="F249" s="50"/>
      <c r="G249" s="64"/>
      <c r="H249" s="45">
        <v>-463</v>
      </c>
      <c r="I249" s="15">
        <f>IF(I242=H241,H243,IF(I242=H243,H241,0))</f>
        <v>0</v>
      </c>
      <c r="J249" s="47"/>
      <c r="K249" s="86"/>
    </row>
    <row r="250" spans="1:11" ht="9" customHeight="1">
      <c r="A250" s="45"/>
      <c r="B250" s="47"/>
      <c r="C250" s="47"/>
      <c r="D250" s="17">
        <v>456</v>
      </c>
      <c r="E250" s="91"/>
      <c r="F250" s="50"/>
      <c r="G250" s="64"/>
      <c r="H250" s="84"/>
      <c r="I250" s="17">
        <v>466</v>
      </c>
      <c r="J250" s="55"/>
      <c r="K250" s="86"/>
    </row>
    <row r="251" spans="1:11" ht="9" customHeight="1">
      <c r="A251" s="45">
        <v>-140</v>
      </c>
      <c r="B251" s="15">
        <f>IF('Мсетка5-6'!C53='Мсетка5-6'!B52,'Мсетка5-6'!B54,IF('Мсетка5-6'!C53='Мсетка5-6'!B54,'Мсетка5-6'!B52,0))</f>
        <v>0</v>
      </c>
      <c r="C251" s="47"/>
      <c r="D251" s="50"/>
      <c r="E251" s="86"/>
      <c r="F251" s="92"/>
      <c r="G251" s="86"/>
      <c r="H251" s="45">
        <v>-464</v>
      </c>
      <c r="I251" s="19">
        <f>IF(I246=H245,H247,IF(I246=H247,H245,0))</f>
        <v>0</v>
      </c>
      <c r="J251" s="45" t="s">
        <v>119</v>
      </c>
      <c r="K251" s="86"/>
    </row>
    <row r="252" spans="1:11" ht="9" customHeight="1">
      <c r="A252" s="45"/>
      <c r="B252" s="17">
        <v>437</v>
      </c>
      <c r="C252" s="55"/>
      <c r="D252" s="50"/>
      <c r="E252" s="86"/>
      <c r="F252" s="92"/>
      <c r="G252" s="86"/>
      <c r="H252" s="84"/>
      <c r="I252" s="45">
        <v>-466</v>
      </c>
      <c r="J252" s="15">
        <f>IF(J250=I249,I251,IF(J250=I251,I249,0))</f>
        <v>0</v>
      </c>
      <c r="K252" s="86"/>
    </row>
    <row r="253" spans="1:11" ht="9" customHeight="1">
      <c r="A253" s="45">
        <v>-141</v>
      </c>
      <c r="B253" s="19">
        <f>IF('Мсетка5-6'!C57='Мсетка5-6'!B56,'Мсетка5-6'!B58,IF('Мсетка5-6'!C57='Мсетка5-6'!B58,'Мсетка5-6'!B56,0))</f>
        <v>0</v>
      </c>
      <c r="C253" s="50"/>
      <c r="D253" s="50"/>
      <c r="E253" s="86"/>
      <c r="F253" s="92"/>
      <c r="G253" s="86"/>
      <c r="H253" s="84"/>
      <c r="I253" s="47"/>
      <c r="J253" s="45" t="s">
        <v>120</v>
      </c>
      <c r="K253" s="86"/>
    </row>
    <row r="254" spans="1:11" ht="9" customHeight="1">
      <c r="A254" s="45"/>
      <c r="B254" s="47"/>
      <c r="C254" s="17">
        <v>450</v>
      </c>
      <c r="D254" s="56"/>
      <c r="E254" s="86"/>
      <c r="F254" s="92"/>
      <c r="G254" s="45">
        <v>-447</v>
      </c>
      <c r="H254" s="15">
        <f>IF(D230=C228,C232,IF(D230=C232,C228,0))</f>
        <v>0</v>
      </c>
      <c r="J254" s="45"/>
      <c r="K254" s="86"/>
    </row>
    <row r="255" spans="1:11" ht="9" customHeight="1">
      <c r="A255" s="45">
        <v>-142</v>
      </c>
      <c r="B255" s="15">
        <f>IF('Мсетка5-6'!C61='Мсетка5-6'!B60,'Мсетка5-6'!B62,IF('Мсетка5-6'!C61='Мсетка5-6'!B62,'Мсетка5-6'!B60,0))</f>
        <v>0</v>
      </c>
      <c r="C255" s="50"/>
      <c r="D255" s="47"/>
      <c r="E255" s="86"/>
      <c r="F255" s="93"/>
      <c r="G255" s="31">
        <v>461</v>
      </c>
      <c r="H255" s="17">
        <v>467</v>
      </c>
      <c r="I255" s="55"/>
      <c r="J255" s="47"/>
      <c r="K255" s="86"/>
    </row>
    <row r="256" spans="1:11" ht="9" customHeight="1">
      <c r="A256" s="45"/>
      <c r="B256" s="17">
        <v>438</v>
      </c>
      <c r="C256" s="56"/>
      <c r="D256" s="47"/>
      <c r="E256" s="86"/>
      <c r="F256" s="94" t="s">
        <v>121</v>
      </c>
      <c r="G256" s="45">
        <v>-448</v>
      </c>
      <c r="H256" s="19">
        <f>IF(D238=C236,C240,IF(D238=C240,C236,0))</f>
        <v>0</v>
      </c>
      <c r="I256" s="50"/>
      <c r="J256" s="47"/>
      <c r="K256" s="86"/>
    </row>
    <row r="257" spans="1:11" ht="9" customHeight="1">
      <c r="A257" s="45">
        <v>-143</v>
      </c>
      <c r="B257" s="19">
        <f>IF('Мсетка5-6'!C65='Мсетка5-6'!B64,'Мсетка5-6'!B66,IF('Мсетка5-6'!C65='Мсетка5-6'!B66,'Мсетка5-6'!B64,0))</f>
        <v>0</v>
      </c>
      <c r="C257" s="47"/>
      <c r="D257" s="47"/>
      <c r="E257" s="86"/>
      <c r="F257" s="92"/>
      <c r="G257" s="31"/>
      <c r="H257" s="47"/>
      <c r="I257" s="17">
        <v>471</v>
      </c>
      <c r="J257" s="55"/>
      <c r="K257" s="86"/>
    </row>
    <row r="258" spans="1:11" ht="9" customHeight="1">
      <c r="A258" s="86"/>
      <c r="B258" s="86"/>
      <c r="C258" s="86"/>
      <c r="D258" s="86"/>
      <c r="E258" s="86"/>
      <c r="F258" s="92"/>
      <c r="G258" s="45">
        <v>-449</v>
      </c>
      <c r="H258" s="15">
        <f>IF(D246=C244,C248,IF(D246=C248,C244,0))</f>
        <v>0</v>
      </c>
      <c r="I258" s="50"/>
      <c r="J258" s="50"/>
      <c r="K258" s="86"/>
    </row>
    <row r="259" spans="1:11" ht="9" customHeight="1">
      <c r="A259" s="45">
        <v>-144</v>
      </c>
      <c r="B259" s="15">
        <f>IF('Мсетка5-6'!C74='Мсетка5-6'!B73,'Мсетка5-6'!B75,IF('Мсетка5-6'!C74='Мсетка5-6'!B75,'Мсетка5-6'!B73,0))</f>
        <v>0</v>
      </c>
      <c r="C259" s="47"/>
      <c r="D259" s="47"/>
      <c r="E259" s="86"/>
      <c r="F259" s="94"/>
      <c r="G259" s="45"/>
      <c r="H259" s="17">
        <v>468</v>
      </c>
      <c r="I259" s="56"/>
      <c r="J259" s="50"/>
      <c r="K259" s="86"/>
    </row>
    <row r="260" spans="1:11" ht="9" customHeight="1">
      <c r="A260" s="45"/>
      <c r="B260" s="17">
        <v>439</v>
      </c>
      <c r="C260" s="55"/>
      <c r="D260" s="47"/>
      <c r="E260" s="86"/>
      <c r="F260" s="92"/>
      <c r="G260" s="45">
        <v>-450</v>
      </c>
      <c r="H260" s="19">
        <f>IF(D254=C252,C256,IF(D254=C256,C252,0))</f>
        <v>0</v>
      </c>
      <c r="I260" s="47"/>
      <c r="J260" s="29"/>
      <c r="K260" s="95">
        <v>473</v>
      </c>
    </row>
    <row r="261" spans="1:11" ht="9" customHeight="1">
      <c r="A261" s="45">
        <v>-145</v>
      </c>
      <c r="B261" s="19">
        <f>IF('Мсетка5-6'!C78='Мсетка5-6'!B77,'Мсетка5-6'!B79,IF('Мсетка5-6'!C78='Мсетка5-6'!B79,'Мсетка5-6'!B77,0))</f>
        <v>0</v>
      </c>
      <c r="C261" s="50"/>
      <c r="D261" s="47"/>
      <c r="E261" s="86"/>
      <c r="F261" s="87">
        <f>IF(F255=F242,F274,IF(F255=F274,F242,0))</f>
        <v>0</v>
      </c>
      <c r="G261" s="31">
        <v>-461</v>
      </c>
      <c r="H261" s="47"/>
      <c r="I261" s="51"/>
      <c r="J261" s="17" t="s">
        <v>122</v>
      </c>
      <c r="K261" s="95"/>
    </row>
    <row r="262" spans="1:11" ht="9" customHeight="1">
      <c r="A262" s="45"/>
      <c r="B262" s="47"/>
      <c r="C262" s="17">
        <v>451</v>
      </c>
      <c r="D262" s="55"/>
      <c r="E262" s="86"/>
      <c r="F262" s="94" t="s">
        <v>123</v>
      </c>
      <c r="G262" s="45">
        <v>-451</v>
      </c>
      <c r="H262" s="15">
        <f>IF(D262=C260,C264,IF(D262=C264,C260,0))</f>
        <v>0</v>
      </c>
      <c r="I262" s="47"/>
      <c r="J262" s="87">
        <f>IF(J260=J257,J265,IF(J260=J265,J257,0))</f>
        <v>0</v>
      </c>
      <c r="K262" s="95">
        <v>-473</v>
      </c>
    </row>
    <row r="263" spans="1:11" ht="9" customHeight="1">
      <c r="A263" s="45">
        <v>-146</v>
      </c>
      <c r="B263" s="15">
        <f>IF('Мсетка5-6'!C82='Мсетка5-6'!B81,'Мсетка5-6'!B83,IF('Мсетка5-6'!C82='Мсетка5-6'!B83,'Мсетка5-6'!B81,0))</f>
        <v>0</v>
      </c>
      <c r="C263" s="50"/>
      <c r="D263" s="50"/>
      <c r="E263" s="86"/>
      <c r="F263" s="92"/>
      <c r="G263" s="31"/>
      <c r="H263" s="17">
        <v>469</v>
      </c>
      <c r="I263" s="55"/>
      <c r="J263" s="17" t="s">
        <v>124</v>
      </c>
      <c r="K263" s="86"/>
    </row>
    <row r="264" spans="1:11" ht="9" customHeight="1">
      <c r="A264" s="45"/>
      <c r="B264" s="17">
        <v>440</v>
      </c>
      <c r="C264" s="56"/>
      <c r="D264" s="50"/>
      <c r="E264" s="86"/>
      <c r="F264" s="92"/>
      <c r="G264" s="45">
        <v>-452</v>
      </c>
      <c r="H264" s="19">
        <f>IF(D270=C268,C272,IF(D270=C272,C268,0))</f>
        <v>0</v>
      </c>
      <c r="I264" s="50"/>
      <c r="J264" s="50"/>
      <c r="K264" s="86"/>
    </row>
    <row r="265" spans="1:11" ht="9" customHeight="1">
      <c r="A265" s="45">
        <v>-147</v>
      </c>
      <c r="B265" s="19">
        <f>IF('Мсетка5-6'!C86='Мсетка5-6'!B85,'Мсетка5-6'!B87,IF('Мсетка5-6'!C86='Мсетка5-6'!B87,'Мсетка5-6'!B85,0))</f>
        <v>0</v>
      </c>
      <c r="C265" s="47"/>
      <c r="D265" s="50"/>
      <c r="E265" s="86"/>
      <c r="F265" s="92"/>
      <c r="G265" s="31"/>
      <c r="H265" s="47"/>
      <c r="I265" s="17">
        <v>472</v>
      </c>
      <c r="J265" s="56"/>
      <c r="K265" s="86"/>
    </row>
    <row r="266" spans="1:11" ht="9" customHeight="1">
      <c r="A266" s="45"/>
      <c r="B266" s="47"/>
      <c r="C266" s="47"/>
      <c r="D266" s="17">
        <v>457</v>
      </c>
      <c r="E266" s="96"/>
      <c r="F266" s="92"/>
      <c r="G266" s="45">
        <v>-453</v>
      </c>
      <c r="H266" s="15">
        <f>IF(D278=C276,C280,IF(D278=C280,C276,0))</f>
        <v>0</v>
      </c>
      <c r="I266" s="50"/>
      <c r="J266" s="51"/>
      <c r="K266" s="86"/>
    </row>
    <row r="267" spans="1:11" ht="9" customHeight="1">
      <c r="A267" s="45">
        <v>-148</v>
      </c>
      <c r="B267" s="15">
        <f>IF('Мсетка5-6'!C90='Мсетка5-6'!B89,'Мсетка5-6'!B91,IF('Мсетка5-6'!C90='Мсетка5-6'!B91,'Мсетка5-6'!B89,0))</f>
        <v>0</v>
      </c>
      <c r="C267" s="47"/>
      <c r="D267" s="50"/>
      <c r="E267" s="97"/>
      <c r="F267" s="92"/>
      <c r="G267" s="45"/>
      <c r="H267" s="17">
        <v>470</v>
      </c>
      <c r="I267" s="56"/>
      <c r="J267" s="45"/>
      <c r="K267" s="86"/>
    </row>
    <row r="268" spans="1:11" ht="9" customHeight="1">
      <c r="A268" s="45"/>
      <c r="B268" s="17">
        <v>441</v>
      </c>
      <c r="C268" s="55"/>
      <c r="D268" s="50"/>
      <c r="E268" s="92"/>
      <c r="F268" s="92"/>
      <c r="G268" s="45">
        <v>-454</v>
      </c>
      <c r="H268" s="19">
        <f>IF(D286=C284,C288,IF(D286=C288,C284,0))</f>
        <v>0</v>
      </c>
      <c r="I268" s="47"/>
      <c r="J268" s="47"/>
      <c r="K268" s="86"/>
    </row>
    <row r="269" spans="1:11" ht="9" customHeight="1">
      <c r="A269" s="45">
        <v>-149</v>
      </c>
      <c r="B269" s="19">
        <f>IF('Мсетка5-6'!C94='Мсетка5-6'!B93,'Мсетка5-6'!B95,IF('Мсетка5-6'!C94='Мсетка5-6'!B95,'Мсетка5-6'!B93,0))</f>
        <v>0</v>
      </c>
      <c r="C269" s="50"/>
      <c r="D269" s="50"/>
      <c r="E269" s="92"/>
      <c r="F269" s="92"/>
      <c r="G269" s="86"/>
      <c r="H269" s="86"/>
      <c r="I269" s="86"/>
      <c r="J269" s="86"/>
      <c r="K269" s="86"/>
    </row>
    <row r="270" spans="1:11" ht="9" customHeight="1">
      <c r="A270" s="45"/>
      <c r="B270" s="47"/>
      <c r="C270" s="17">
        <v>452</v>
      </c>
      <c r="D270" s="56"/>
      <c r="E270" s="92"/>
      <c r="F270" s="92"/>
      <c r="G270" s="64"/>
      <c r="H270" s="45">
        <v>-471</v>
      </c>
      <c r="I270" s="15">
        <f>IF(J257=I255,I259,IF(J257=I259,I255,0))</f>
        <v>0</v>
      </c>
      <c r="J270" s="47"/>
      <c r="K270" s="86"/>
    </row>
    <row r="271" spans="1:11" ht="9" customHeight="1">
      <c r="A271" s="45">
        <v>-150</v>
      </c>
      <c r="B271" s="15">
        <f>IF('Мсетка5-6'!C98='Мсетка5-6'!B97,'Мсетка5-6'!B99,IF('Мсетка5-6'!C98='Мсетка5-6'!B99,'Мсетка5-6'!B97,0))</f>
        <v>0</v>
      </c>
      <c r="C271" s="50"/>
      <c r="D271" s="47"/>
      <c r="E271" s="92"/>
      <c r="F271" s="92"/>
      <c r="G271" s="64"/>
      <c r="H271" s="84"/>
      <c r="I271" s="17">
        <v>474</v>
      </c>
      <c r="J271" s="55"/>
      <c r="K271" s="86"/>
    </row>
    <row r="272" spans="1:11" ht="9" customHeight="1">
      <c r="A272" s="45"/>
      <c r="B272" s="17">
        <v>442</v>
      </c>
      <c r="C272" s="56"/>
      <c r="D272" s="47"/>
      <c r="E272" s="92"/>
      <c r="F272" s="92"/>
      <c r="G272" s="64"/>
      <c r="H272" s="45">
        <v>-472</v>
      </c>
      <c r="I272" s="19">
        <f>IF(J265=I263,I267,IF(J265=I267,I263,0))</f>
        <v>0</v>
      </c>
      <c r="J272" s="45" t="s">
        <v>125</v>
      </c>
      <c r="K272" s="86"/>
    </row>
    <row r="273" spans="1:11" ht="9" customHeight="1">
      <c r="A273" s="45">
        <v>-151</v>
      </c>
      <c r="B273" s="19">
        <f>IF('Мсетка5-6'!C102='Мсетка5-6'!B101,'Мсетка5-6'!B103,IF('Мсетка5-6'!C102='Мсетка5-6'!B103,'Мсетка5-6'!B101,0))</f>
        <v>0</v>
      </c>
      <c r="C273" s="47"/>
      <c r="D273" s="47"/>
      <c r="E273" s="92"/>
      <c r="F273" s="92"/>
      <c r="G273" s="64"/>
      <c r="I273" s="45">
        <v>-474</v>
      </c>
      <c r="J273" s="15">
        <f>IF(J271=I270,I272,IF(J271=I272,I270,0))</f>
        <v>0</v>
      </c>
      <c r="K273" s="86"/>
    </row>
    <row r="274" spans="1:11" ht="9" customHeight="1">
      <c r="A274" s="45"/>
      <c r="B274" s="47"/>
      <c r="C274" s="47"/>
      <c r="D274" s="47"/>
      <c r="E274" s="94">
        <v>460</v>
      </c>
      <c r="F274" s="98"/>
      <c r="G274" s="45">
        <v>-467</v>
      </c>
      <c r="H274" s="15">
        <f>IF(I255=H254,H256,IF(I255=H256,H254,0))</f>
        <v>0</v>
      </c>
      <c r="J274" s="45" t="s">
        <v>126</v>
      </c>
      <c r="K274" s="86"/>
    </row>
    <row r="275" spans="1:11" ht="9" customHeight="1">
      <c r="A275" s="45">
        <v>-152</v>
      </c>
      <c r="B275" s="15">
        <f>IF('Мсетка5-6'!C106='Мсетка5-6'!B105,'Мсетка5-6'!B107,IF('Мсетка5-6'!C106='Мсетка5-6'!B107,'Мсетка5-6'!B105,0))</f>
        <v>0</v>
      </c>
      <c r="C275" s="47"/>
      <c r="D275" s="47"/>
      <c r="E275" s="92"/>
      <c r="F275" s="86"/>
      <c r="G275" s="45"/>
      <c r="H275" s="17">
        <v>475</v>
      </c>
      <c r="I275" s="55"/>
      <c r="J275" s="47"/>
      <c r="K275" s="86"/>
    </row>
    <row r="276" spans="1:11" ht="9" customHeight="1">
      <c r="A276" s="45"/>
      <c r="B276" s="17">
        <v>443</v>
      </c>
      <c r="C276" s="55"/>
      <c r="D276" s="47"/>
      <c r="E276" s="92"/>
      <c r="F276" s="86"/>
      <c r="G276" s="45">
        <v>-468</v>
      </c>
      <c r="H276" s="19">
        <f>IF(I259=H258,H260,IF(I259=H260,H258,0))</f>
        <v>0</v>
      </c>
      <c r="I276" s="50"/>
      <c r="J276" s="47"/>
      <c r="K276" s="86"/>
    </row>
    <row r="277" spans="1:11" ht="9" customHeight="1">
      <c r="A277" s="45">
        <v>-153</v>
      </c>
      <c r="B277" s="19">
        <f>IF('Мсетка5-6'!C110='Мсетка5-6'!B109,'Мсетка5-6'!B111,IF('Мсетка5-6'!C110='Мсетка5-6'!B111,'Мсетка5-6'!B109,0))</f>
        <v>0</v>
      </c>
      <c r="C277" s="50"/>
      <c r="D277" s="47"/>
      <c r="E277" s="92"/>
      <c r="F277" s="86"/>
      <c r="G277" s="45"/>
      <c r="H277" s="47"/>
      <c r="I277" s="17">
        <v>477</v>
      </c>
      <c r="J277" s="55"/>
      <c r="K277" s="86"/>
    </row>
    <row r="278" spans="1:11" ht="9" customHeight="1">
      <c r="A278" s="45"/>
      <c r="B278" s="47"/>
      <c r="C278" s="17">
        <v>453</v>
      </c>
      <c r="D278" s="55"/>
      <c r="E278" s="92"/>
      <c r="F278" s="86"/>
      <c r="G278" s="45">
        <v>-469</v>
      </c>
      <c r="H278" s="15">
        <f>IF(I263=H262,H264,IF(I263=H264,H262,0))</f>
        <v>0</v>
      </c>
      <c r="I278" s="50"/>
      <c r="J278" s="64" t="s">
        <v>127</v>
      </c>
      <c r="K278" s="86"/>
    </row>
    <row r="279" spans="1:11" ht="9" customHeight="1">
      <c r="A279" s="45">
        <v>-154</v>
      </c>
      <c r="B279" s="15">
        <f>IF('Мсетка5-6'!C114='Мсетка5-6'!B113,'Мсетка5-6'!B115,IF('Мсетка5-6'!C114='Мсетка5-6'!B115,'Мсетка5-6'!B113,0))</f>
        <v>0</v>
      </c>
      <c r="C279" s="50"/>
      <c r="D279" s="50"/>
      <c r="E279" s="92"/>
      <c r="F279" s="86"/>
      <c r="G279" s="45"/>
      <c r="H279" s="17">
        <v>476</v>
      </c>
      <c r="I279" s="56"/>
      <c r="J279" s="47"/>
      <c r="K279" s="86"/>
    </row>
    <row r="280" spans="1:11" ht="9" customHeight="1">
      <c r="A280" s="45"/>
      <c r="B280" s="17">
        <v>444</v>
      </c>
      <c r="C280" s="56"/>
      <c r="D280" s="50"/>
      <c r="E280" s="92"/>
      <c r="F280" s="86"/>
      <c r="G280" s="45">
        <v>-470</v>
      </c>
      <c r="H280" s="19">
        <f>IF(I267=H266,H268,IF(I267=H268,H266,0))</f>
        <v>0</v>
      </c>
      <c r="I280" s="45">
        <v>-477</v>
      </c>
      <c r="J280" s="15">
        <f>IF(J277=I275,I279,IF(J277=I279,I275,0))</f>
        <v>0</v>
      </c>
      <c r="K280" s="86"/>
    </row>
    <row r="281" spans="1:11" ht="9" customHeight="1">
      <c r="A281" s="45">
        <v>-155</v>
      </c>
      <c r="B281" s="19">
        <f>IF('Мсетка5-6'!C118='Мсетка5-6'!B117,'Мсетка5-6'!B119,IF('Мсетка5-6'!C118='Мсетка5-6'!B119,'Мсетка5-6'!B117,0))</f>
        <v>0</v>
      </c>
      <c r="C281" s="47"/>
      <c r="D281" s="50"/>
      <c r="E281" s="92"/>
      <c r="F281" s="86"/>
      <c r="G281" s="64"/>
      <c r="H281" s="84"/>
      <c r="I281" s="47"/>
      <c r="J281" s="45" t="s">
        <v>128</v>
      </c>
      <c r="K281" s="86"/>
    </row>
    <row r="282" spans="1:11" ht="9" customHeight="1">
      <c r="A282" s="45"/>
      <c r="B282" s="47"/>
      <c r="C282" s="47"/>
      <c r="D282" s="17">
        <v>458</v>
      </c>
      <c r="E282" s="98"/>
      <c r="F282" s="86"/>
      <c r="G282" s="64"/>
      <c r="H282" s="45">
        <v>-475</v>
      </c>
      <c r="I282" s="15">
        <f>IF(I275=H274,H276,IF(I275=H276,H274,0))</f>
        <v>0</v>
      </c>
      <c r="J282" s="47"/>
      <c r="K282" s="86"/>
    </row>
    <row r="283" spans="1:11" ht="9" customHeight="1">
      <c r="A283" s="45">
        <v>-156</v>
      </c>
      <c r="B283" s="15">
        <f>IF('Мсетка5-6'!C122='Мсетка5-6'!B121,'Мсетка5-6'!B123,IF('Мсетка5-6'!C122='Мсетка5-6'!B123,'Мсетка5-6'!B121,0))</f>
        <v>0</v>
      </c>
      <c r="C283" s="47"/>
      <c r="D283" s="50"/>
      <c r="E283" s="86"/>
      <c r="F283" s="86"/>
      <c r="G283" s="64"/>
      <c r="H283" s="84"/>
      <c r="I283" s="17">
        <v>478</v>
      </c>
      <c r="J283" s="55"/>
      <c r="K283" s="86"/>
    </row>
    <row r="284" spans="1:11" ht="9" customHeight="1">
      <c r="A284" s="45"/>
      <c r="B284" s="17">
        <v>445</v>
      </c>
      <c r="C284" s="55"/>
      <c r="D284" s="50"/>
      <c r="E284" s="86"/>
      <c r="F284" s="86"/>
      <c r="G284" s="86"/>
      <c r="H284" s="45">
        <v>-476</v>
      </c>
      <c r="I284" s="19">
        <f>IF(I279=H278,H280,IF(I279=H280,H278,0))</f>
        <v>0</v>
      </c>
      <c r="J284" s="45" t="s">
        <v>129</v>
      </c>
      <c r="K284" s="86"/>
    </row>
    <row r="285" spans="1:11" ht="9" customHeight="1">
      <c r="A285" s="45">
        <v>-157</v>
      </c>
      <c r="B285" s="19">
        <f>IF('Мсетка5-6'!C126='Мсетка5-6'!B125,'Мсетка5-6'!B127,IF('Мсетка5-6'!C126='Мсетка5-6'!B127,'Мсетка5-6'!B125,0))</f>
        <v>0</v>
      </c>
      <c r="C285" s="50"/>
      <c r="D285" s="50"/>
      <c r="E285" s="86"/>
      <c r="F285" s="86"/>
      <c r="G285" s="86"/>
      <c r="H285" s="84"/>
      <c r="I285" s="45">
        <v>-478</v>
      </c>
      <c r="J285" s="15">
        <f>IF(J283=I282,I284,IF(J283=I284,I282,0))</f>
        <v>0</v>
      </c>
      <c r="K285" s="86"/>
    </row>
    <row r="286" spans="1:11" ht="9" customHeight="1">
      <c r="A286" s="45"/>
      <c r="B286" s="47"/>
      <c r="C286" s="17">
        <v>454</v>
      </c>
      <c r="D286" s="56"/>
      <c r="E286" s="86"/>
      <c r="F286" s="86"/>
      <c r="G286" s="86"/>
      <c r="H286" s="84"/>
      <c r="I286" s="47"/>
      <c r="J286" s="45" t="s">
        <v>130</v>
      </c>
      <c r="K286" s="86"/>
    </row>
    <row r="287" spans="1:11" ht="9" customHeight="1">
      <c r="A287" s="45">
        <v>-158</v>
      </c>
      <c r="B287" s="15">
        <f>IF('Мсетка5-6'!C130='Мсетка5-6'!B129,'Мсетка5-6'!B131,IF('Мсетка5-6'!C130='Мсетка5-6'!B131,'Мсетка5-6'!B129,0))</f>
        <v>0</v>
      </c>
      <c r="C287" s="50"/>
      <c r="D287" s="47"/>
      <c r="E287" s="86"/>
      <c r="F287" s="86"/>
      <c r="G287" s="86"/>
      <c r="H287" s="86"/>
      <c r="I287" s="86"/>
      <c r="J287" s="86"/>
      <c r="K287" s="86"/>
    </row>
    <row r="288" spans="1:11" ht="9" customHeight="1">
      <c r="A288" s="45"/>
      <c r="B288" s="17">
        <v>446</v>
      </c>
      <c r="C288" s="56"/>
      <c r="D288" s="47"/>
      <c r="E288" s="86"/>
      <c r="F288" s="86"/>
      <c r="G288" s="86"/>
      <c r="H288" s="86"/>
      <c r="I288" s="86"/>
      <c r="J288" s="86"/>
      <c r="K288" s="86"/>
    </row>
    <row r="289" spans="1:11" ht="9" customHeight="1">
      <c r="A289" s="45">
        <v>-159</v>
      </c>
      <c r="B289" s="19" t="str">
        <f>IF('Мсетка5-6'!C134='Мсетка5-6'!B133,'Мсетка5-6'!B135,IF('Мсетка5-6'!C134='Мсетка5-6'!B135,'Мсетка5-6'!B133,0))</f>
        <v>_</v>
      </c>
      <c r="C289" s="47"/>
      <c r="D289" s="47"/>
      <c r="E289" s="86"/>
      <c r="F289" s="86"/>
      <c r="G289" s="86"/>
      <c r="H289" s="86"/>
      <c r="I289" s="86"/>
      <c r="J289" s="86"/>
      <c r="K289" s="86"/>
    </row>
    <row r="290" spans="1:11" ht="9" customHeight="1">
      <c r="A290" s="45"/>
      <c r="B290" s="84"/>
      <c r="C290" s="47"/>
      <c r="D290" s="47"/>
      <c r="E290" s="86"/>
      <c r="F290" s="86"/>
      <c r="G290" s="86"/>
      <c r="H290" s="86"/>
      <c r="I290" s="86"/>
      <c r="J290" s="86"/>
      <c r="K290" s="86"/>
    </row>
    <row r="291" spans="1:11" ht="9" customHeight="1">
      <c r="A291" s="45"/>
      <c r="B291" s="84"/>
      <c r="C291" s="47"/>
      <c r="D291" s="47"/>
      <c r="E291" s="86"/>
      <c r="F291" s="86"/>
      <c r="G291" s="86"/>
      <c r="H291" s="86"/>
      <c r="I291" s="86"/>
      <c r="J291" s="86"/>
      <c r="K291" s="86"/>
    </row>
    <row r="292" spans="1:11" ht="9" customHeight="1">
      <c r="A292" s="45"/>
      <c r="B292" s="84"/>
      <c r="C292" s="47"/>
      <c r="D292" s="47"/>
      <c r="E292" s="86"/>
      <c r="F292" s="86"/>
      <c r="G292" s="86"/>
      <c r="H292" s="86"/>
      <c r="I292" s="86"/>
      <c r="J292" s="86"/>
      <c r="K292" s="86"/>
    </row>
    <row r="293" spans="1:10" ht="10.5" customHeight="1">
      <c r="A293" s="123" t="str">
        <f>Мсписки!A1</f>
        <v>XXIII СПАРТАКИАДА ШКОЛЬНИКОВ РЕСПУБЛИКИ БАШКОРТОСТАН</v>
      </c>
      <c r="B293" s="123"/>
      <c r="C293" s="123"/>
      <c r="D293" s="123"/>
      <c r="E293" s="123"/>
      <c r="F293" s="123"/>
      <c r="G293" s="123"/>
      <c r="H293" s="123"/>
      <c r="I293" s="123"/>
      <c r="J293" s="123"/>
    </row>
    <row r="294" spans="1:10" ht="10.5" customHeight="1">
      <c r="A294" s="123" t="str">
        <f>Мсписки!A2</f>
        <v>Мужской разряд</v>
      </c>
      <c r="B294" s="123"/>
      <c r="C294" s="123"/>
      <c r="D294" s="123"/>
      <c r="E294" s="123"/>
      <c r="F294" s="123"/>
      <c r="G294" s="123"/>
      <c r="H294" s="123"/>
      <c r="I294" s="123"/>
      <c r="J294" s="123"/>
    </row>
    <row r="295" spans="1:10" ht="10.5" customHeight="1">
      <c r="A295" s="124" t="str">
        <f>Мсписки!A3</f>
        <v>с.Мишкино. 28 мая 2021 г.</v>
      </c>
      <c r="B295" s="124"/>
      <c r="C295" s="124"/>
      <c r="D295" s="124"/>
      <c r="E295" s="124"/>
      <c r="F295" s="124"/>
      <c r="G295" s="124"/>
      <c r="H295" s="124"/>
      <c r="I295" s="124"/>
      <c r="J295" s="124"/>
    </row>
    <row r="296" spans="1:11" ht="10.5" customHeight="1">
      <c r="A296" s="47"/>
      <c r="B296" s="47"/>
      <c r="C296" s="47"/>
      <c r="D296" s="47"/>
      <c r="E296" s="47"/>
      <c r="F296" s="47"/>
      <c r="G296" s="64"/>
      <c r="H296" s="84"/>
      <c r="I296" s="47"/>
      <c r="J296" s="85" t="s">
        <v>131</v>
      </c>
      <c r="K296" s="86"/>
    </row>
    <row r="297" spans="1:11" ht="10.5" customHeight="1">
      <c r="A297" s="45">
        <v>-431</v>
      </c>
      <c r="B297" s="15" t="str">
        <f>IF(C228=B227,B229,IF(C228=B229,B227,0))</f>
        <v>_</v>
      </c>
      <c r="C297" s="47"/>
      <c r="D297" s="47"/>
      <c r="E297" s="47"/>
      <c r="F297" s="47"/>
      <c r="G297" s="64"/>
      <c r="H297" s="45"/>
      <c r="I297" s="84"/>
      <c r="J297" s="47"/>
      <c r="K297" s="86"/>
    </row>
    <row r="298" spans="1:11" ht="10.5" customHeight="1">
      <c r="A298" s="45"/>
      <c r="B298" s="17">
        <v>479</v>
      </c>
      <c r="C298" s="55"/>
      <c r="D298" s="47"/>
      <c r="E298" s="45">
        <v>-495</v>
      </c>
      <c r="F298" s="15">
        <f>IF(I304=H303,H305,IF(I304=H305,H303,0))</f>
        <v>0</v>
      </c>
      <c r="G298" s="47"/>
      <c r="H298" s="45">
        <v>-491</v>
      </c>
      <c r="I298" s="15">
        <f>IF(E304=D300,D308,IF(E304=D308,D300,0))</f>
        <v>0</v>
      </c>
      <c r="J298" s="47"/>
      <c r="K298" s="86"/>
    </row>
    <row r="299" spans="1:11" ht="10.5" customHeight="1">
      <c r="A299" s="45">
        <v>-432</v>
      </c>
      <c r="B299" s="19">
        <f>IF(C232=B231,B233,IF(C232=B233,B231,0))</f>
        <v>0</v>
      </c>
      <c r="C299" s="50"/>
      <c r="D299" s="47"/>
      <c r="E299" s="84"/>
      <c r="F299" s="17">
        <v>498</v>
      </c>
      <c r="G299" s="55"/>
      <c r="H299" s="84"/>
      <c r="I299" s="17">
        <v>494</v>
      </c>
      <c r="J299" s="55"/>
      <c r="K299" s="86"/>
    </row>
    <row r="300" spans="1:11" ht="10.5" customHeight="1">
      <c r="A300" s="45"/>
      <c r="B300" s="47"/>
      <c r="C300" s="17">
        <v>487</v>
      </c>
      <c r="D300" s="55"/>
      <c r="E300" s="45">
        <v>-496</v>
      </c>
      <c r="F300" s="19">
        <f>IF(I308=H307,H309,IF(I308=H309,H307,0))</f>
        <v>0</v>
      </c>
      <c r="G300" s="31" t="s">
        <v>132</v>
      </c>
      <c r="H300" s="45">
        <v>-492</v>
      </c>
      <c r="I300" s="19">
        <f>IF(E320=D316,D324,IF(E320=D324,D316,0))</f>
        <v>0</v>
      </c>
      <c r="J300" s="45" t="s">
        <v>133</v>
      </c>
      <c r="K300" s="86"/>
    </row>
    <row r="301" spans="1:11" ht="10.5" customHeight="1">
      <c r="A301" s="45">
        <v>-433</v>
      </c>
      <c r="B301" s="15">
        <f>IF(C236=B235,B237,IF(C236=B237,B235,0))</f>
        <v>0</v>
      </c>
      <c r="C301" s="50"/>
      <c r="D301" s="50"/>
      <c r="F301" s="45">
        <v>-498</v>
      </c>
      <c r="G301" s="15">
        <f>IF(G299=F298,F300,IF(G299=F300,F298,0))</f>
        <v>0</v>
      </c>
      <c r="I301" s="45">
        <v>-494</v>
      </c>
      <c r="J301" s="15">
        <f>IF(J299=I298,I300,IF(J299=I300,I298,0))</f>
        <v>0</v>
      </c>
      <c r="K301" s="86"/>
    </row>
    <row r="302" spans="1:11" ht="10.5" customHeight="1">
      <c r="A302" s="45"/>
      <c r="B302" s="17">
        <v>480</v>
      </c>
      <c r="C302" s="56"/>
      <c r="D302" s="50"/>
      <c r="E302" s="88"/>
      <c r="F302" s="47"/>
      <c r="G302" s="45" t="s">
        <v>134</v>
      </c>
      <c r="H302" s="88"/>
      <c r="I302" s="47"/>
      <c r="J302" s="45" t="s">
        <v>135</v>
      </c>
      <c r="K302" s="86"/>
    </row>
    <row r="303" spans="1:11" ht="10.5" customHeight="1">
      <c r="A303" s="45">
        <v>-434</v>
      </c>
      <c r="B303" s="19">
        <f>IF(C240=B239,B241,IF(C240=B241,B239,0))</f>
        <v>0</v>
      </c>
      <c r="C303" s="47"/>
      <c r="D303" s="50"/>
      <c r="E303" s="47"/>
      <c r="F303" s="45"/>
      <c r="G303" s="45">
        <v>-487</v>
      </c>
      <c r="H303" s="15">
        <f>IF(D300=C298,C302,IF(D300=C302,C298,0))</f>
        <v>0</v>
      </c>
      <c r="J303" s="47"/>
      <c r="K303" s="86"/>
    </row>
    <row r="304" spans="1:11" ht="10.5" customHeight="1">
      <c r="A304" s="45"/>
      <c r="B304" s="47"/>
      <c r="C304" s="47"/>
      <c r="D304" s="17">
        <v>491</v>
      </c>
      <c r="E304" s="55"/>
      <c r="F304" s="45"/>
      <c r="G304" s="45"/>
      <c r="H304" s="17">
        <v>495</v>
      </c>
      <c r="I304" s="55"/>
      <c r="J304" s="47"/>
      <c r="K304" s="86"/>
    </row>
    <row r="305" spans="1:11" ht="10.5" customHeight="1">
      <c r="A305" s="45">
        <v>-435</v>
      </c>
      <c r="B305" s="15">
        <f>IF(C244=B243,B245,IF(C244=B245,B243,0))</f>
        <v>0</v>
      </c>
      <c r="C305" s="47"/>
      <c r="D305" s="50"/>
      <c r="E305" s="50"/>
      <c r="F305" s="45"/>
      <c r="G305" s="45">
        <v>-488</v>
      </c>
      <c r="H305" s="19">
        <f>IF(D308=C306,C310,IF(D308=C310,C306,0))</f>
        <v>0</v>
      </c>
      <c r="I305" s="50"/>
      <c r="J305" s="47"/>
      <c r="K305" s="86"/>
    </row>
    <row r="306" spans="1:11" ht="10.5" customHeight="1">
      <c r="A306" s="45"/>
      <c r="B306" s="17">
        <v>481</v>
      </c>
      <c r="C306" s="55"/>
      <c r="D306" s="50"/>
      <c r="E306" s="50"/>
      <c r="F306" s="45"/>
      <c r="G306" s="45"/>
      <c r="H306" s="47"/>
      <c r="I306" s="17">
        <v>497</v>
      </c>
      <c r="J306" s="55"/>
      <c r="K306" s="86"/>
    </row>
    <row r="307" spans="1:11" ht="10.5" customHeight="1">
      <c r="A307" s="45">
        <v>-436</v>
      </c>
      <c r="B307" s="19">
        <f>IF(C248=B247,B249,IF(C248=B249,B247,0))</f>
        <v>0</v>
      </c>
      <c r="C307" s="50"/>
      <c r="D307" s="50"/>
      <c r="E307" s="50"/>
      <c r="F307" s="45"/>
      <c r="G307" s="45">
        <v>-489</v>
      </c>
      <c r="H307" s="15">
        <f>IF(D316=C314,C318,IF(D316=C318,C314,0))</f>
        <v>0</v>
      </c>
      <c r="I307" s="50"/>
      <c r="J307" s="64" t="s">
        <v>136</v>
      </c>
      <c r="K307" s="86"/>
    </row>
    <row r="308" spans="1:11" ht="10.5" customHeight="1">
      <c r="A308" s="45"/>
      <c r="B308" s="47"/>
      <c r="C308" s="17">
        <v>488</v>
      </c>
      <c r="D308" s="56"/>
      <c r="E308" s="50"/>
      <c r="F308" s="45"/>
      <c r="G308" s="45"/>
      <c r="H308" s="17">
        <v>496</v>
      </c>
      <c r="I308" s="56"/>
      <c r="J308" s="47"/>
      <c r="K308" s="86"/>
    </row>
    <row r="309" spans="1:11" ht="10.5" customHeight="1">
      <c r="A309" s="45">
        <v>-437</v>
      </c>
      <c r="B309" s="15">
        <f>IF(C252=B251,B253,IF(C252=B253,B251,0))</f>
        <v>0</v>
      </c>
      <c r="C309" s="50"/>
      <c r="D309" s="47"/>
      <c r="E309" s="50"/>
      <c r="F309" s="45"/>
      <c r="G309" s="45">
        <v>-490</v>
      </c>
      <c r="H309" s="19">
        <f>IF(D324=C322,C326,IF(D324=C326,C322,0))</f>
        <v>0</v>
      </c>
      <c r="I309" s="45">
        <v>-497</v>
      </c>
      <c r="J309" s="15">
        <f>IF(J306=I304,I308,IF(J306=I308,I304,0))</f>
        <v>0</v>
      </c>
      <c r="K309" s="86"/>
    </row>
    <row r="310" spans="1:11" ht="10.5" customHeight="1">
      <c r="A310" s="45"/>
      <c r="B310" s="17">
        <v>482</v>
      </c>
      <c r="C310" s="56"/>
      <c r="D310" s="47"/>
      <c r="E310" s="50"/>
      <c r="F310" s="45"/>
      <c r="G310" s="47"/>
      <c r="H310" s="64"/>
      <c r="I310" s="84"/>
      <c r="J310" s="45" t="s">
        <v>137</v>
      </c>
      <c r="K310" s="86"/>
    </row>
    <row r="311" spans="1:11" ht="10.5" customHeight="1">
      <c r="A311" s="45">
        <v>-438</v>
      </c>
      <c r="B311" s="19">
        <f>IF(C256=B255,B257,IF(C256=B257,B255,0))</f>
        <v>0</v>
      </c>
      <c r="C311" s="47"/>
      <c r="D311" s="47"/>
      <c r="E311" s="29"/>
      <c r="F311" s="45">
        <v>-479</v>
      </c>
      <c r="G311" s="15" t="str">
        <f>IF(C298=B297,B299,IF(C298=B299,B297,0))</f>
        <v>_</v>
      </c>
      <c r="I311" s="45"/>
      <c r="J311" s="47"/>
      <c r="K311" s="86"/>
    </row>
    <row r="312" spans="1:11" ht="10.5" customHeight="1">
      <c r="A312" s="45"/>
      <c r="B312" s="47"/>
      <c r="C312" s="47"/>
      <c r="D312" s="47"/>
      <c r="E312" s="70" t="s">
        <v>138</v>
      </c>
      <c r="F312" s="31">
        <v>493</v>
      </c>
      <c r="G312" s="17">
        <v>499</v>
      </c>
      <c r="H312" s="55"/>
      <c r="I312" s="47"/>
      <c r="J312" s="47"/>
      <c r="K312" s="86"/>
    </row>
    <row r="313" spans="1:11" ht="10.5" customHeight="1">
      <c r="A313" s="45">
        <v>-439</v>
      </c>
      <c r="B313" s="15">
        <f>IF(C260=B259,B261,IF(C260=B261,B259,0))</f>
        <v>0</v>
      </c>
      <c r="C313" s="47"/>
      <c r="D313" s="47"/>
      <c r="E313" s="50"/>
      <c r="F313" s="45">
        <v>-480</v>
      </c>
      <c r="G313" s="19">
        <f>IF(C302=B301,B303,IF(C302=B303,B301,0))</f>
        <v>0</v>
      </c>
      <c r="H313" s="50"/>
      <c r="I313" s="47"/>
      <c r="J313" s="47"/>
      <c r="K313" s="86"/>
    </row>
    <row r="314" spans="1:11" ht="10.5" customHeight="1">
      <c r="A314" s="45"/>
      <c r="B314" s="17">
        <v>483</v>
      </c>
      <c r="C314" s="55"/>
      <c r="D314" s="47"/>
      <c r="E314" s="87">
        <f>IF(E311=E304,E320,IF(E311=E320,E304,0))</f>
        <v>0</v>
      </c>
      <c r="F314" s="31">
        <v>-493</v>
      </c>
      <c r="G314" s="47"/>
      <c r="H314" s="17">
        <v>503</v>
      </c>
      <c r="I314" s="55"/>
      <c r="J314" s="47"/>
      <c r="K314" s="86"/>
    </row>
    <row r="315" spans="1:11" ht="10.5" customHeight="1">
      <c r="A315" s="45">
        <v>-440</v>
      </c>
      <c r="B315" s="19">
        <f>IF(C264=B263,B265,IF(C264=B265,B263,0))</f>
        <v>0</v>
      </c>
      <c r="C315" s="50"/>
      <c r="D315" s="47"/>
      <c r="E315" s="70" t="s">
        <v>139</v>
      </c>
      <c r="F315" s="45">
        <v>-481</v>
      </c>
      <c r="G315" s="15">
        <f>IF(C306=B305,B307,IF(C306=B307,B305,0))</f>
        <v>0</v>
      </c>
      <c r="H315" s="50"/>
      <c r="I315" s="50"/>
      <c r="J315" s="47"/>
      <c r="K315" s="86"/>
    </row>
    <row r="316" spans="1:11" ht="10.5" customHeight="1">
      <c r="A316" s="45"/>
      <c r="B316" s="47"/>
      <c r="C316" s="17">
        <v>489</v>
      </c>
      <c r="D316" s="55"/>
      <c r="E316" s="50"/>
      <c r="F316" s="45"/>
      <c r="G316" s="17">
        <v>500</v>
      </c>
      <c r="H316" s="56"/>
      <c r="I316" s="50"/>
      <c r="J316" s="47"/>
      <c r="K316" s="86"/>
    </row>
    <row r="317" spans="1:11" ht="10.5" customHeight="1">
      <c r="A317" s="45">
        <v>-441</v>
      </c>
      <c r="B317" s="15">
        <f>IF(C268=B267,B269,IF(C268=B269,B267,0))</f>
        <v>0</v>
      </c>
      <c r="C317" s="50"/>
      <c r="D317" s="50"/>
      <c r="E317" s="50"/>
      <c r="F317" s="45">
        <v>-482</v>
      </c>
      <c r="G317" s="19">
        <f>IF(C310=B309,B311,IF(C310=B311,B309,0))</f>
        <v>0</v>
      </c>
      <c r="H317" s="47"/>
      <c r="I317" s="50"/>
      <c r="J317" s="47"/>
      <c r="K317" s="86"/>
    </row>
    <row r="318" spans="1:11" ht="10.5" customHeight="1">
      <c r="A318" s="45"/>
      <c r="B318" s="17">
        <v>484</v>
      </c>
      <c r="C318" s="56"/>
      <c r="D318" s="50"/>
      <c r="E318" s="50"/>
      <c r="F318" s="45"/>
      <c r="G318" s="47"/>
      <c r="H318" s="51"/>
      <c r="I318" s="17">
        <v>505</v>
      </c>
      <c r="J318" s="55"/>
      <c r="K318" s="86"/>
    </row>
    <row r="319" spans="1:11" ht="10.5" customHeight="1">
      <c r="A319" s="45">
        <v>-442</v>
      </c>
      <c r="B319" s="19">
        <f>IF(C272=B271,B273,IF(C272=B273,B271,0))</f>
        <v>0</v>
      </c>
      <c r="C319" s="47"/>
      <c r="D319" s="50"/>
      <c r="E319" s="50"/>
      <c r="F319" s="45">
        <v>-483</v>
      </c>
      <c r="G319" s="15">
        <f>IF(C314=B313,B315,IF(C314=B315,B313,0))</f>
        <v>0</v>
      </c>
      <c r="H319" s="47"/>
      <c r="I319" s="50"/>
      <c r="J319" s="45" t="s">
        <v>140</v>
      </c>
      <c r="K319" s="86"/>
    </row>
    <row r="320" spans="1:11" ht="10.5" customHeight="1">
      <c r="A320" s="45"/>
      <c r="B320" s="47"/>
      <c r="C320" s="47"/>
      <c r="D320" s="17">
        <v>492</v>
      </c>
      <c r="E320" s="56"/>
      <c r="F320" s="31"/>
      <c r="G320" s="17">
        <v>501</v>
      </c>
      <c r="H320" s="55"/>
      <c r="I320" s="50"/>
      <c r="J320" s="47"/>
      <c r="K320" s="86"/>
    </row>
    <row r="321" spans="1:11" ht="10.5" customHeight="1">
      <c r="A321" s="45">
        <v>-443</v>
      </c>
      <c r="B321" s="15">
        <f>IF(C276=B275,B277,IF(C276=B277,B275,0))</f>
        <v>0</v>
      </c>
      <c r="C321" s="47"/>
      <c r="D321" s="50"/>
      <c r="E321" s="47"/>
      <c r="F321" s="45">
        <v>-484</v>
      </c>
      <c r="G321" s="19">
        <f>IF(C318=B317,B319,IF(C318=B319,B317,0))</f>
        <v>0</v>
      </c>
      <c r="H321" s="50"/>
      <c r="I321" s="50"/>
      <c r="J321" s="47"/>
      <c r="K321" s="86"/>
    </row>
    <row r="322" spans="1:11" ht="10.5" customHeight="1">
      <c r="A322" s="45"/>
      <c r="B322" s="17">
        <v>485</v>
      </c>
      <c r="C322" s="55"/>
      <c r="D322" s="50"/>
      <c r="E322" s="47"/>
      <c r="F322" s="31"/>
      <c r="G322" s="47"/>
      <c r="H322" s="17">
        <v>504</v>
      </c>
      <c r="I322" s="56"/>
      <c r="J322" s="47"/>
      <c r="K322" s="86"/>
    </row>
    <row r="323" spans="1:11" ht="10.5" customHeight="1">
      <c r="A323" s="45">
        <v>-444</v>
      </c>
      <c r="B323" s="19">
        <f>IF(C280=B279,B281,IF(C280=B281,B279,0))</f>
        <v>0</v>
      </c>
      <c r="C323" s="50"/>
      <c r="D323" s="50"/>
      <c r="E323" s="47"/>
      <c r="F323" s="45">
        <v>-485</v>
      </c>
      <c r="G323" s="15">
        <f>IF(C322=B321,B323,IF(C322=B323,B321,0))</f>
        <v>0</v>
      </c>
      <c r="H323" s="50"/>
      <c r="I323" s="51"/>
      <c r="J323" s="47"/>
      <c r="K323" s="86"/>
    </row>
    <row r="324" spans="1:11" ht="10.5" customHeight="1">
      <c r="A324" s="45"/>
      <c r="B324" s="47"/>
      <c r="C324" s="17">
        <v>490</v>
      </c>
      <c r="D324" s="56"/>
      <c r="E324" s="47"/>
      <c r="F324" s="45"/>
      <c r="G324" s="17">
        <v>502</v>
      </c>
      <c r="H324" s="56"/>
      <c r="I324" s="45">
        <v>-505</v>
      </c>
      <c r="J324" s="15">
        <f>IF(J318=I314,I322,IF(J318=I322,I314,0))</f>
        <v>0</v>
      </c>
      <c r="K324" s="86"/>
    </row>
    <row r="325" spans="1:11" ht="10.5" customHeight="1">
      <c r="A325" s="45">
        <v>-445</v>
      </c>
      <c r="B325" s="15">
        <f>IF(C284=B283,B285,IF(C284=B285,B283,0))</f>
        <v>0</v>
      </c>
      <c r="C325" s="50"/>
      <c r="D325" s="47"/>
      <c r="E325" s="47"/>
      <c r="F325" s="45">
        <v>-486</v>
      </c>
      <c r="G325" s="19" t="str">
        <f>IF(C326=B325,B327,IF(C326=B327,B325,0))</f>
        <v>_</v>
      </c>
      <c r="H325" s="47"/>
      <c r="I325" s="47"/>
      <c r="J325" s="45" t="s">
        <v>141</v>
      </c>
      <c r="K325" s="86"/>
    </row>
    <row r="326" spans="1:11" ht="10.5" customHeight="1">
      <c r="A326" s="45"/>
      <c r="B326" s="17">
        <v>486</v>
      </c>
      <c r="C326" s="56"/>
      <c r="D326" s="47"/>
      <c r="E326" s="45">
        <v>-507</v>
      </c>
      <c r="F326" s="15" t="str">
        <f>IF(I332=H331,H333,IF(I332=H333,H331,0))</f>
        <v>_</v>
      </c>
      <c r="G326" s="47"/>
      <c r="H326" s="45">
        <v>-503</v>
      </c>
      <c r="I326" s="15">
        <f>IF(I314=H312,H316,IF(I314=H316,H312,0))</f>
        <v>0</v>
      </c>
      <c r="J326" s="47"/>
      <c r="K326" s="86"/>
    </row>
    <row r="327" spans="1:11" ht="10.5" customHeight="1">
      <c r="A327" s="45">
        <v>-446</v>
      </c>
      <c r="B327" s="19" t="str">
        <f>IF(C288=B287,B289,IF(C288=B289,B287,0))</f>
        <v>_</v>
      </c>
      <c r="C327" s="47"/>
      <c r="D327" s="47"/>
      <c r="E327" s="84"/>
      <c r="F327" s="17">
        <v>510</v>
      </c>
      <c r="G327" s="55"/>
      <c r="H327" s="84"/>
      <c r="I327" s="17">
        <v>506</v>
      </c>
      <c r="J327" s="55"/>
      <c r="K327" s="86"/>
    </row>
    <row r="328" spans="1:11" ht="10.5" customHeight="1">
      <c r="A328" s="47"/>
      <c r="B328" s="47"/>
      <c r="C328" s="47"/>
      <c r="D328" s="47"/>
      <c r="E328" s="45">
        <v>-508</v>
      </c>
      <c r="F328" s="19" t="str">
        <f>IF(I336=H335,H337,IF(I336=H337,H335,0))</f>
        <v>_</v>
      </c>
      <c r="G328" s="31" t="s">
        <v>142</v>
      </c>
      <c r="H328" s="45">
        <v>-504</v>
      </c>
      <c r="I328" s="19">
        <f>IF(I322=H320,H324,IF(I322=H324,H320,0))</f>
        <v>0</v>
      </c>
      <c r="J328" s="45" t="s">
        <v>143</v>
      </c>
      <c r="K328" s="86"/>
    </row>
    <row r="329" spans="1:11" ht="10.5" customHeight="1">
      <c r="A329" s="99"/>
      <c r="B329" s="99"/>
      <c r="C329" s="99"/>
      <c r="D329" s="99"/>
      <c r="F329" s="45">
        <v>-510</v>
      </c>
      <c r="G329" s="15">
        <f>IF(G327=F326,F328,IF(G327=F328,F326,0))</f>
        <v>0</v>
      </c>
      <c r="I329" s="45">
        <v>-506</v>
      </c>
      <c r="J329" s="15">
        <f>IF(J327=I326,I328,IF(J327=I328,I326,0))</f>
        <v>0</v>
      </c>
      <c r="K329" s="86"/>
    </row>
    <row r="330" spans="1:11" ht="10.5" customHeight="1">
      <c r="A330" s="99"/>
      <c r="B330" s="99"/>
      <c r="C330" s="99"/>
      <c r="D330" s="99"/>
      <c r="E330" s="88"/>
      <c r="F330" s="47"/>
      <c r="G330" s="45" t="s">
        <v>144</v>
      </c>
      <c r="H330" s="88"/>
      <c r="I330" s="47"/>
      <c r="J330" s="45" t="s">
        <v>145</v>
      </c>
      <c r="K330" s="86"/>
    </row>
    <row r="331" spans="1:11" ht="10.5" customHeight="1">
      <c r="A331" s="99"/>
      <c r="B331" s="99"/>
      <c r="C331" s="99"/>
      <c r="D331" s="99"/>
      <c r="E331" s="47"/>
      <c r="F331" s="47"/>
      <c r="G331" s="45">
        <v>-499</v>
      </c>
      <c r="H331" s="15" t="str">
        <f>IF(H312=G311,G313,IF(H312=G313,G311,0))</f>
        <v>_</v>
      </c>
      <c r="J331" s="47"/>
      <c r="K331" s="86"/>
    </row>
    <row r="332" spans="1:11" ht="10.5" customHeight="1">
      <c r="A332" s="99"/>
      <c r="B332" s="99"/>
      <c r="C332" s="99"/>
      <c r="D332" s="99"/>
      <c r="E332" s="47"/>
      <c r="F332" s="47"/>
      <c r="G332" s="45"/>
      <c r="H332" s="17">
        <v>507</v>
      </c>
      <c r="I332" s="55"/>
      <c r="J332" s="47"/>
      <c r="K332" s="86"/>
    </row>
    <row r="333" spans="1:11" ht="10.5" customHeight="1">
      <c r="A333" s="99"/>
      <c r="B333" s="99"/>
      <c r="C333" s="99"/>
      <c r="D333" s="99"/>
      <c r="E333" s="47"/>
      <c r="F333" s="47"/>
      <c r="G333" s="45">
        <v>-500</v>
      </c>
      <c r="H333" s="19">
        <f>IF(H316=G315,G317,IF(H316=G317,G315,0))</f>
        <v>0</v>
      </c>
      <c r="I333" s="50"/>
      <c r="J333" s="47"/>
      <c r="K333" s="86"/>
    </row>
    <row r="334" spans="1:11" ht="10.5" customHeight="1">
      <c r="A334" s="99"/>
      <c r="B334" s="99"/>
      <c r="C334" s="99"/>
      <c r="D334" s="99"/>
      <c r="E334" s="47"/>
      <c r="F334" s="47"/>
      <c r="G334" s="45"/>
      <c r="H334" s="47"/>
      <c r="I334" s="17">
        <v>509</v>
      </c>
      <c r="J334" s="55"/>
      <c r="K334" s="86"/>
    </row>
    <row r="335" spans="1:11" ht="10.5" customHeight="1">
      <c r="A335" s="99"/>
      <c r="B335" s="99"/>
      <c r="C335" s="99"/>
      <c r="D335" s="99"/>
      <c r="E335" s="47"/>
      <c r="F335" s="47"/>
      <c r="G335" s="45">
        <v>-501</v>
      </c>
      <c r="H335" s="15">
        <f>IF(H320=G319,G321,IF(H320=G321,G319,0))</f>
        <v>0</v>
      </c>
      <c r="I335" s="50"/>
      <c r="J335" s="64" t="s">
        <v>146</v>
      </c>
      <c r="K335" s="86"/>
    </row>
    <row r="336" spans="1:11" ht="10.5" customHeight="1">
      <c r="A336" s="99"/>
      <c r="B336" s="99"/>
      <c r="C336" s="99"/>
      <c r="D336" s="99"/>
      <c r="E336" s="99"/>
      <c r="F336" s="47"/>
      <c r="G336" s="45"/>
      <c r="H336" s="17">
        <v>508</v>
      </c>
      <c r="I336" s="56"/>
      <c r="J336" s="47"/>
      <c r="K336" s="86"/>
    </row>
    <row r="337" spans="1:11" ht="10.5" customHeight="1">
      <c r="A337" s="99"/>
      <c r="B337" s="99"/>
      <c r="C337" s="99"/>
      <c r="D337" s="99"/>
      <c r="E337" s="99"/>
      <c r="F337" s="47"/>
      <c r="G337" s="45">
        <v>-502</v>
      </c>
      <c r="H337" s="19" t="str">
        <f>IF(H324=G323,G325,IF(H324=G325,G323,0))</f>
        <v>_</v>
      </c>
      <c r="I337" s="45">
        <v>-509</v>
      </c>
      <c r="J337" s="15">
        <f>IF(J334=I332,I336,IF(J334=I336,I332,0))</f>
        <v>0</v>
      </c>
      <c r="K337" s="86"/>
    </row>
    <row r="338" spans="1:11" ht="10.5" customHeight="1">
      <c r="A338" s="99"/>
      <c r="B338" s="99"/>
      <c r="C338" s="99"/>
      <c r="D338" s="99"/>
      <c r="E338" s="99"/>
      <c r="F338" s="47"/>
      <c r="G338" s="47"/>
      <c r="H338" s="64"/>
      <c r="I338" s="84"/>
      <c r="J338" s="45" t="s">
        <v>147</v>
      </c>
      <c r="K338" s="86"/>
    </row>
    <row r="339" spans="1:4" ht="10.5" customHeight="1">
      <c r="A339" s="99"/>
      <c r="B339" s="99"/>
      <c r="C339" s="99"/>
      <c r="D339" s="99"/>
    </row>
  </sheetData>
  <sheetProtection sheet="1" objects="1" scenarios="1"/>
  <mergeCells count="12">
    <mergeCell ref="A294:J294"/>
    <mergeCell ref="A295:J295"/>
    <mergeCell ref="A191:J191"/>
    <mergeCell ref="A192:J192"/>
    <mergeCell ref="A193:J193"/>
    <mergeCell ref="A293:J293"/>
    <mergeCell ref="A90:J90"/>
    <mergeCell ref="A91:J91"/>
    <mergeCell ref="A3:J3"/>
    <mergeCell ref="A1:J1"/>
    <mergeCell ref="A2:J2"/>
    <mergeCell ref="A89:J89"/>
  </mergeCells>
  <conditionalFormatting sqref="F199:F208 I203:I205 I199:J200 G236:I236 G201:H207 H211:H213 I207 G208:I208 I227:J228 J226 H223 F209:G223 C221:C223 I231:I233 F227:G228 I256:I258 A194:B257 G229:H235 I235 I166 C233:C235 I240 I243:I245 G237:G240 I247 G241:H247 G248:G250 C229:C231 C95:C97 G254:H268 I273 C261:C263 J284:J286 G270:G273 I280 G274:H280 G281:G283 F261 I268 C2:D3 I42:I45 G59:G79 C50:C52 C58:C60 J8:J12 I80:J80 C74:C76 I74:I76 H82:H84 E331:E335 D84:D88 J79 F97:F106 I101:I103 I97:J98 G134:I134 G99:H105 H109:H111 I105 G106:I106 I125:J126 G124 H121 F107:G121 J96 C127:C129 F125:G126 I129:I131 G127:H133 I133 A92:B155 C135:C137 I138 I141:I143 G135:G138 I145 G139:H145 G146:G148 C159:C161 C167:C169 C10:C12 G152:H166 I171 I174:I176 J182:J184 G168:G171 I178 G172:H178 G179:G181 F159 I276:I278 F301:F310 I305:I307 I301:J302 G338:I338 G303:H309 H313:H315 I309 G310:I310 I329:J330 G328 H321:H323 F311:G325 C319:C321 I333:I335 F329:G330 A296:B328 G300:G302 G331:H337 J335:J338 C197:C199 F331:F338 H86:H88 I84:I88 J81:J88 I81:I82 H77:I79 A4:B88 C82:C84 C86:C88 E80:G88 E71:E78 C78:C80 D76:D82 C66:C68 C70:C72 H64:H66 C299:C301 H68:H70 J70:J77 J61:J68 I66:I72 I62:I64 D68:D74 C62:C64 E64:E69 E62 D60:D66 C54:C56 H52:H54 H59:I61 J45:J59 H56:H57 I54:I57 C42:C44 D52:D58 C46:C48 E48:E60 C30:C32 D44:D50 C38:C40 H34:H36 I47:I52 D20:D26 H38:H50 I36:I40 G25:G27 I4:I34 G29:G57 D36:D42 E32:E46 C34:C36 D28:D34 E4:E30 C18:C20 C26:C28 C22:C24 F8:F79 C14:C16 H27:H32 H4:H25 J20:J23 J25:J39 G15:G18 G20:G23 G4:G13 J14:J18 J4:J6 F4:F6 D12:D18 D4:D10 C4:C8 H179:I184 J176:J180 J170:J174 H168:I170 J168 D185:D190 C179:C181 A157:B190 C187:C190 C183:C185 D177:D183 C171:C173 C175:C177 D169:D175 I154:I156 D161:D167 J164:J166 I162:I164 J159:J162 I158:I160 J156:J157 J149:J154 D157:D159 C163:C165 C157 H146:I151 J143:J147 J137:J141 H135:I137 J131:J135 J127:J129 F141:F148 F127:F139 D153:D155 C147:C149 C155 C151:C153 D145:D151 C139:C141 C143:C145 D137:D143 C131:C133 E133:E147 E127:E131 D129:D135 C123:C125 E117:E121 J124 E122:F124 H122:I124 G122 I119:I121 H117:H119 H113:H115 J115:J122 I111:I117 I107:I109 J103:J113 J99:J101 C99:C101 J92:J94 C111:C113 D121:D127 C115:C117 C119:C121 D113:D119 C107:C109 E108:E115 C103:C105 D105:D111 G96:G98 E101:E106 E99 D97:D103 E92:F96 H92:I96 G92:G94 D90:D95 C90:C93 H281:I286 J278:J282 J272:J276 D287:D292 C281:C283 A259:B292 C289:C292 C285:C287 D279:D285 C269:C271 C277:C279 C273:C275 D271:D277 C265:C267 D263:D269 D259:D261 C259 H270:I272 J270 J266:J268 I264:I266 J261:J264 I260:I262 J258:J259 J251:J256 F243:F250 F229:F241 D255:D257 C249:C251 C257 C253:C255 D247:D253 C241:C243 C245:C247 D239:D245 E235:E249 C237:C239 D231:D237 E229:E233 G198:G200 D223:D229 H248:I253 J245:J249 J239:J243 H237:I239 J233:J237 J229:J231 E224:F226 G226 G224 H224:I226 I221:I223 H215:H217 J217:J224 H219:H221 I213:I219 I209:I211 J205:J215 J201:J203 J198 J194:J196 E194:F198 H194:I198 G194:G196 C217:C219 C225:C227 E219:E223 C213:C215 D215:D221 C209:C211 E210:E217 C205:C207 D207:D213 C201:C203 E203:E208 E201 D199:D205 D192:D197 C192:C195 J331:J333 I337 J328 E326:F328 H326:I328 G326 H325 I315:I321 I323:I325 J319:J326 I311:I313 H317:H319 J307:J317 J303:J305 J300 J296:J298 E296:F300 H296:I300 G296:G298 C327:C328 D325:D328 E321:E325 C323:C325 D317:D323 C311:C313 E305:E310 C315:C317 D309:D315 E312:E319 E303 C303:C305 C307:C309 D301:D307 D294:D299 C294:C297 H72:H74 H7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M515"/>
  <sheetViews>
    <sheetView showGridLines="0" showRowColHeaders="0" view="pageBreakPreview" zoomScaleSheetLayoutView="100" workbookViewId="0" topLeftCell="A288">
      <selection activeCell="B321" sqref="B321"/>
    </sheetView>
  </sheetViews>
  <sheetFormatPr defaultColWidth="9.140625" defaultRowHeight="12.75"/>
  <cols>
    <col min="1" max="1" width="9.140625" style="108" customWidth="1"/>
    <col min="2" max="3" width="44.7109375" style="48" customWidth="1"/>
    <col min="4" max="16384" width="9.140625" style="48" customWidth="1"/>
  </cols>
  <sheetData>
    <row r="1" spans="1:39" s="13" customFormat="1" ht="13.5" customHeight="1">
      <c r="A1" s="120" t="str">
        <f>Мсписки!A1</f>
        <v>XXIII СПАРТАКИАДА ШКОЛЬНИКОВ РЕСПУБЛИКИ БАШКОРТОСТАН</v>
      </c>
      <c r="B1" s="120"/>
      <c r="C1" s="120"/>
      <c r="D1" s="26"/>
      <c r="E1" s="26"/>
      <c r="F1" s="26"/>
      <c r="G1" s="26"/>
      <c r="H1" s="26"/>
      <c r="I1" s="26"/>
      <c r="J1" s="26"/>
      <c r="K1" s="12"/>
      <c r="L1" s="12"/>
      <c r="M1" s="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3" customFormat="1" ht="13.5" customHeight="1">
      <c r="A2" s="121" t="str">
        <f>Мсписки!A2</f>
        <v>Мужской разряд</v>
      </c>
      <c r="B2" s="121"/>
      <c r="C2" s="121"/>
      <c r="D2" s="100"/>
      <c r="E2" s="100"/>
      <c r="F2" s="100"/>
      <c r="G2" s="100"/>
      <c r="H2" s="100"/>
      <c r="I2" s="100"/>
      <c r="J2" s="100"/>
      <c r="K2" s="12"/>
      <c r="L2" s="12"/>
      <c r="M2" s="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s="13" customFormat="1" ht="13.5" customHeight="1">
      <c r="A3" s="122" t="str">
        <f>Мсписки!A3</f>
        <v>с.Мишкино. 28 мая 2021 г.</v>
      </c>
      <c r="B3" s="122"/>
      <c r="C3" s="122"/>
      <c r="D3" s="101"/>
      <c r="E3" s="101"/>
      <c r="F3" s="101"/>
      <c r="G3" s="101"/>
      <c r="H3" s="101"/>
      <c r="I3" s="101"/>
      <c r="J3" s="10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" ht="12.75">
      <c r="A5" s="102" t="s">
        <v>64</v>
      </c>
      <c r="B5" s="103" t="s">
        <v>65</v>
      </c>
      <c r="C5" s="104" t="s">
        <v>66</v>
      </c>
    </row>
    <row r="6" spans="1:3" ht="12.75">
      <c r="A6" s="105">
        <v>1</v>
      </c>
      <c r="B6" s="106">
        <f>'Мсетка5-6'!C9</f>
        <v>0</v>
      </c>
      <c r="C6" s="107">
        <f>'Мсетка7-10'!B229</f>
        <v>0</v>
      </c>
    </row>
    <row r="7" spans="1:3" ht="12.75">
      <c r="A7" s="105">
        <v>2</v>
      </c>
      <c r="B7" s="106">
        <f>'Мсетка5-6'!C13</f>
        <v>0</v>
      </c>
      <c r="C7" s="107">
        <f>'Мсетка7-10'!B231</f>
        <v>0</v>
      </c>
    </row>
    <row r="8" spans="1:3" ht="12.75">
      <c r="A8" s="105">
        <v>3</v>
      </c>
      <c r="B8" s="106">
        <f>'Мсетка5-6'!C17</f>
        <v>0</v>
      </c>
      <c r="C8" s="107">
        <f>'Мсетка7-10'!B233</f>
        <v>0</v>
      </c>
    </row>
    <row r="9" spans="1:3" ht="12.75">
      <c r="A9" s="105">
        <v>4</v>
      </c>
      <c r="B9" s="106">
        <f>'Мсетка5-6'!C21</f>
        <v>0</v>
      </c>
      <c r="C9" s="107">
        <f>'Мсетка7-10'!B235</f>
        <v>0</v>
      </c>
    </row>
    <row r="10" spans="1:3" ht="12.75">
      <c r="A10" s="105">
        <v>5</v>
      </c>
      <c r="B10" s="106">
        <f>'Мсетка5-6'!C25</f>
        <v>0</v>
      </c>
      <c r="C10" s="107">
        <f>'Мсетка7-10'!B237</f>
        <v>0</v>
      </c>
    </row>
    <row r="11" spans="1:3" ht="12.75">
      <c r="A11" s="105">
        <v>6</v>
      </c>
      <c r="B11" s="106">
        <f>'Мсетка5-6'!C29</f>
        <v>0</v>
      </c>
      <c r="C11" s="107">
        <f>'Мсетка7-10'!B239</f>
        <v>0</v>
      </c>
    </row>
    <row r="12" spans="1:3" ht="12.75">
      <c r="A12" s="105">
        <v>7</v>
      </c>
      <c r="B12" s="106">
        <f>'Мсетка5-6'!C33</f>
        <v>0</v>
      </c>
      <c r="C12" s="107">
        <f>'Мсетка7-10'!B241</f>
        <v>0</v>
      </c>
    </row>
    <row r="13" spans="1:3" ht="12.75">
      <c r="A13" s="105">
        <v>8</v>
      </c>
      <c r="B13" s="106">
        <f>'Мсетка5-6'!C37</f>
        <v>0</v>
      </c>
      <c r="C13" s="107">
        <f>'Мсетка7-10'!B243</f>
        <v>0</v>
      </c>
    </row>
    <row r="14" spans="1:3" ht="12.75">
      <c r="A14" s="105">
        <v>9</v>
      </c>
      <c r="B14" s="106">
        <f>'Мсетка5-6'!C41</f>
        <v>0</v>
      </c>
      <c r="C14" s="107">
        <f>'Мсетка7-10'!B245</f>
        <v>0</v>
      </c>
    </row>
    <row r="15" spans="1:3" ht="12.75">
      <c r="A15" s="105">
        <v>10</v>
      </c>
      <c r="B15" s="106">
        <f>'Мсетка5-6'!C45</f>
        <v>0</v>
      </c>
      <c r="C15" s="107">
        <f>'Мсетка7-10'!B247</f>
        <v>0</v>
      </c>
    </row>
    <row r="16" spans="1:3" ht="12.75">
      <c r="A16" s="105">
        <v>11</v>
      </c>
      <c r="B16" s="106">
        <f>'Мсетка5-6'!C49</f>
        <v>0</v>
      </c>
      <c r="C16" s="107">
        <f>'Мсетка7-10'!B249</f>
        <v>0</v>
      </c>
    </row>
    <row r="17" spans="1:3" ht="12.75">
      <c r="A17" s="105">
        <v>12</v>
      </c>
      <c r="B17" s="106">
        <f>'Мсетка5-6'!C53</f>
        <v>0</v>
      </c>
      <c r="C17" s="107">
        <f>'Мсетка7-10'!B251</f>
        <v>0</v>
      </c>
    </row>
    <row r="18" spans="1:3" ht="12.75">
      <c r="A18" s="105">
        <v>13</v>
      </c>
      <c r="B18" s="106">
        <f>'Мсетка5-6'!C57</f>
        <v>0</v>
      </c>
      <c r="C18" s="107">
        <f>'Мсетка7-10'!B253</f>
        <v>0</v>
      </c>
    </row>
    <row r="19" spans="1:3" ht="12.75">
      <c r="A19" s="105">
        <v>14</v>
      </c>
      <c r="B19" s="106">
        <f>'Мсетка5-6'!C61</f>
        <v>0</v>
      </c>
      <c r="C19" s="107">
        <f>'Мсетка7-10'!B255</f>
        <v>0</v>
      </c>
    </row>
    <row r="20" spans="1:3" ht="12.75">
      <c r="A20" s="105">
        <v>15</v>
      </c>
      <c r="B20" s="106">
        <f>'Мсетка5-6'!C65</f>
        <v>0</v>
      </c>
      <c r="C20" s="107">
        <f>'Мсетка7-10'!B257</f>
        <v>0</v>
      </c>
    </row>
    <row r="21" spans="1:3" ht="12.75">
      <c r="A21" s="105">
        <v>16</v>
      </c>
      <c r="B21" s="106">
        <f>'Мсетка5-6'!C74</f>
        <v>0</v>
      </c>
      <c r="C21" s="107">
        <f>'Мсетка7-10'!B259</f>
        <v>0</v>
      </c>
    </row>
    <row r="22" spans="1:3" ht="12.75">
      <c r="A22" s="105">
        <v>17</v>
      </c>
      <c r="B22" s="106">
        <f>'Мсетка5-6'!C78</f>
        <v>0</v>
      </c>
      <c r="C22" s="107">
        <f>'Мсетка7-10'!B261</f>
        <v>0</v>
      </c>
    </row>
    <row r="23" spans="1:3" ht="12.75">
      <c r="A23" s="105">
        <v>18</v>
      </c>
      <c r="B23" s="106">
        <f>'Мсетка5-6'!C82</f>
        <v>0</v>
      </c>
      <c r="C23" s="107">
        <f>'Мсетка7-10'!B263</f>
        <v>0</v>
      </c>
    </row>
    <row r="24" spans="1:3" ht="12.75">
      <c r="A24" s="105">
        <v>19</v>
      </c>
      <c r="B24" s="106">
        <f>'Мсетка5-6'!C86</f>
        <v>0</v>
      </c>
      <c r="C24" s="107">
        <f>'Мсетка7-10'!B265</f>
        <v>0</v>
      </c>
    </row>
    <row r="25" spans="1:3" ht="12.75">
      <c r="A25" s="105">
        <v>20</v>
      </c>
      <c r="B25" s="106">
        <f>'Мсетка5-6'!C90</f>
        <v>0</v>
      </c>
      <c r="C25" s="107">
        <f>'Мсетка7-10'!B267</f>
        <v>0</v>
      </c>
    </row>
    <row r="26" spans="1:3" ht="12.75">
      <c r="A26" s="105">
        <v>21</v>
      </c>
      <c r="B26" s="106">
        <f>'Мсетка5-6'!C94</f>
        <v>0</v>
      </c>
      <c r="C26" s="107">
        <f>'Мсетка7-10'!B269</f>
        <v>0</v>
      </c>
    </row>
    <row r="27" spans="1:3" ht="12.75">
      <c r="A27" s="105">
        <v>22</v>
      </c>
      <c r="B27" s="106">
        <f>'Мсетка5-6'!C98</f>
        <v>0</v>
      </c>
      <c r="C27" s="107">
        <f>'Мсетка7-10'!B271</f>
        <v>0</v>
      </c>
    </row>
    <row r="28" spans="1:3" ht="12.75">
      <c r="A28" s="105">
        <v>23</v>
      </c>
      <c r="B28" s="106">
        <f>'Мсетка5-6'!C102</f>
        <v>0</v>
      </c>
      <c r="C28" s="107">
        <f>'Мсетка7-10'!B273</f>
        <v>0</v>
      </c>
    </row>
    <row r="29" spans="1:3" ht="12.75">
      <c r="A29" s="105">
        <v>24</v>
      </c>
      <c r="B29" s="106">
        <f>'Мсетка5-6'!C106</f>
        <v>0</v>
      </c>
      <c r="C29" s="107">
        <f>'Мсетка7-10'!B275</f>
        <v>0</v>
      </c>
    </row>
    <row r="30" spans="1:3" ht="12.75">
      <c r="A30" s="105">
        <v>25</v>
      </c>
      <c r="B30" s="106">
        <f>'Мсетка5-6'!C110</f>
        <v>0</v>
      </c>
      <c r="C30" s="107">
        <f>'Мсетка7-10'!B277</f>
        <v>0</v>
      </c>
    </row>
    <row r="31" spans="1:3" ht="12.75">
      <c r="A31" s="105">
        <v>26</v>
      </c>
      <c r="B31" s="106">
        <f>'Мсетка5-6'!C114</f>
        <v>0</v>
      </c>
      <c r="C31" s="107">
        <f>'Мсетка7-10'!B279</f>
        <v>0</v>
      </c>
    </row>
    <row r="32" spans="1:3" ht="12.75">
      <c r="A32" s="105">
        <v>27</v>
      </c>
      <c r="B32" s="106">
        <f>'Мсетка5-6'!C118</f>
        <v>0</v>
      </c>
      <c r="C32" s="107">
        <f>'Мсетка7-10'!B281</f>
        <v>0</v>
      </c>
    </row>
    <row r="33" spans="1:3" ht="12.75">
      <c r="A33" s="105">
        <v>28</v>
      </c>
      <c r="B33" s="106">
        <f>'Мсетка5-6'!C122</f>
        <v>0</v>
      </c>
      <c r="C33" s="107">
        <f>'Мсетка7-10'!B283</f>
        <v>0</v>
      </c>
    </row>
    <row r="34" spans="1:3" ht="12.75">
      <c r="A34" s="105">
        <v>29</v>
      </c>
      <c r="B34" s="106">
        <f>'Мсетка5-6'!C126</f>
        <v>0</v>
      </c>
      <c r="C34" s="107">
        <f>'Мсетка7-10'!B285</f>
        <v>0</v>
      </c>
    </row>
    <row r="35" spans="1:3" ht="12.75">
      <c r="A35" s="105">
        <v>30</v>
      </c>
      <c r="B35" s="106">
        <f>'Мсетка5-6'!C130</f>
        <v>0</v>
      </c>
      <c r="C35" s="107">
        <f>'Мсетка7-10'!B287</f>
        <v>0</v>
      </c>
    </row>
    <row r="36" spans="1:3" ht="12.75">
      <c r="A36" s="105">
        <v>31</v>
      </c>
      <c r="B36" s="106" t="str">
        <f>'Мсетка5-6'!D10</f>
        <v>Безматерных Иван, РНУс</v>
      </c>
      <c r="C36" s="107">
        <f>'Мсетка7-10'!B127</f>
        <v>0</v>
      </c>
    </row>
    <row r="37" spans="1:3" ht="12.75">
      <c r="A37" s="105">
        <v>32</v>
      </c>
      <c r="B37" s="106" t="str">
        <f>'Мсетка5-6'!D14</f>
        <v>Гафуров Марат, РЕРс</v>
      </c>
      <c r="C37" s="107">
        <f>'Мсетка7-10'!B129</f>
        <v>0</v>
      </c>
    </row>
    <row r="38" spans="1:3" ht="12.75">
      <c r="A38" s="105">
        <v>33</v>
      </c>
      <c r="B38" s="106" t="str">
        <f>'Мсетка5-6'!D18</f>
        <v>Шарипов Александр, РКЛс</v>
      </c>
      <c r="C38" s="107">
        <f>'Мсетка7-10'!B131</f>
        <v>0</v>
      </c>
    </row>
    <row r="39" spans="1:3" ht="12.75">
      <c r="A39" s="105">
        <v>34</v>
      </c>
      <c r="B39" s="106" t="str">
        <f>'Мсетка5-6'!D22</f>
        <v>Абдрахманов Ильнур, РМЕс</v>
      </c>
      <c r="C39" s="107">
        <f>'Мсетка7-10'!B133</f>
        <v>0</v>
      </c>
    </row>
    <row r="40" spans="1:3" ht="12.75">
      <c r="A40" s="105">
        <v>35</v>
      </c>
      <c r="B40" s="106" t="str">
        <f>'Мсетка5-6'!D26</f>
        <v>Басыров Ильяс, РАЛс</v>
      </c>
      <c r="C40" s="107">
        <f>'Мсетка7-10'!B135</f>
        <v>0</v>
      </c>
    </row>
    <row r="41" spans="1:3" ht="12.75">
      <c r="A41" s="105">
        <v>36</v>
      </c>
      <c r="B41" s="106" t="str">
        <f>'Мсетка5-6'!D30</f>
        <v>Камалиев Динис, РБВс</v>
      </c>
      <c r="C41" s="107">
        <f>'Мсетка7-10'!B137</f>
        <v>0</v>
      </c>
    </row>
    <row r="42" spans="1:3" ht="12.75">
      <c r="A42" s="105">
        <v>37</v>
      </c>
      <c r="B42" s="106" t="str">
        <f>'Мсетка5-6'!D34</f>
        <v>Саитгареев Ильнур, РСАс</v>
      </c>
      <c r="C42" s="107">
        <f>'Мсетка7-10'!B139</f>
        <v>0</v>
      </c>
    </row>
    <row r="43" spans="1:3" ht="12.75">
      <c r="A43" s="105">
        <v>38</v>
      </c>
      <c r="B43" s="106" t="str">
        <f>'Мсетка5-6'!D38</f>
        <v>Самарин Данил, РСАс</v>
      </c>
      <c r="C43" s="107">
        <f>'Мсетка7-10'!B141</f>
        <v>0</v>
      </c>
    </row>
    <row r="44" spans="1:3" ht="12.75">
      <c r="A44" s="105">
        <v>39</v>
      </c>
      <c r="B44" s="106" t="str">
        <f>'Мсетка5-6'!D42</f>
        <v>Шайхалиев Булат, НЕФг</v>
      </c>
      <c r="C44" s="107">
        <f>'Мсетка7-10'!B143</f>
        <v>0</v>
      </c>
    </row>
    <row r="45" spans="1:3" ht="12.75">
      <c r="A45" s="105">
        <v>40</v>
      </c>
      <c r="B45" s="106" t="str">
        <f>'Мсетка5-6'!D46</f>
        <v>Ахметгареев Влад, РАЛс</v>
      </c>
      <c r="C45" s="107">
        <f>'Мсетка7-10'!B145</f>
        <v>0</v>
      </c>
    </row>
    <row r="46" spans="1:3" ht="12.75">
      <c r="A46" s="105">
        <v>41</v>
      </c>
      <c r="B46" s="106" t="str">
        <f>'Мсетка5-6'!D50</f>
        <v>Шагиев Ильшат, РМЕс</v>
      </c>
      <c r="C46" s="107">
        <f>'Мсетка7-10'!B147</f>
        <v>0</v>
      </c>
    </row>
    <row r="47" spans="1:3" ht="12.75">
      <c r="A47" s="105">
        <v>42</v>
      </c>
      <c r="B47" s="106" t="str">
        <f>'Мсетка5-6'!D54</f>
        <v>Ульмаскулов Вильдан, РКРс</v>
      </c>
      <c r="C47" s="107">
        <f>'Мсетка7-10'!B149</f>
        <v>0</v>
      </c>
    </row>
    <row r="48" spans="1:3" ht="12.75">
      <c r="A48" s="105">
        <v>43</v>
      </c>
      <c r="B48" s="106" t="str">
        <f>'Мсетка5-6'!D58</f>
        <v>Гимазов Айрат, РКИс</v>
      </c>
      <c r="C48" s="107">
        <f>'Мсетка7-10'!B151</f>
        <v>0</v>
      </c>
    </row>
    <row r="49" spans="1:3" ht="12.75">
      <c r="A49" s="105">
        <v>44</v>
      </c>
      <c r="B49" s="106" t="str">
        <f>'Мсетка5-6'!D62</f>
        <v>Михалев Роман, РНУс</v>
      </c>
      <c r="C49" s="107">
        <f>'Мсетка7-10'!B153</f>
        <v>0</v>
      </c>
    </row>
    <row r="50" spans="1:3" ht="12.75">
      <c r="A50" s="105">
        <v>45</v>
      </c>
      <c r="B50" s="106" t="str">
        <f>'Мсетка5-6'!D66</f>
        <v>Ахметшин Шамиль, РЧЕс</v>
      </c>
      <c r="C50" s="107">
        <f>'Мсетка7-10'!B155</f>
        <v>0</v>
      </c>
    </row>
    <row r="51" spans="1:3" ht="12.75">
      <c r="A51" s="105">
        <v>46</v>
      </c>
      <c r="B51" s="106" t="str">
        <f>'Мсетка5-6'!D75</f>
        <v>Гильмуранов Никита, РТАс</v>
      </c>
      <c r="C51" s="107">
        <f>'Мсетка7-10'!B157</f>
        <v>0</v>
      </c>
    </row>
    <row r="52" spans="1:3" ht="12.75">
      <c r="A52" s="105">
        <v>47</v>
      </c>
      <c r="B52" s="106" t="str">
        <f>'Мсетка5-6'!D79</f>
        <v>Мифтахов Руслан, РЕРс</v>
      </c>
      <c r="C52" s="107">
        <f>'Мсетка7-10'!B159</f>
        <v>0</v>
      </c>
    </row>
    <row r="53" spans="1:3" ht="12.75">
      <c r="A53" s="105">
        <v>48</v>
      </c>
      <c r="B53" s="106" t="str">
        <f>'Мсетка5-6'!D83</f>
        <v>Харисов Айдар, РЕРс</v>
      </c>
      <c r="C53" s="107">
        <f>'Мсетка7-10'!B161</f>
        <v>0</v>
      </c>
    </row>
    <row r="54" spans="1:3" ht="12.75">
      <c r="A54" s="105">
        <v>49</v>
      </c>
      <c r="B54" s="106" t="str">
        <f>'Мсетка5-6'!D87</f>
        <v>Хабиров Камиль, РКРс</v>
      </c>
      <c r="C54" s="107">
        <f>'Мсетка7-10'!B163</f>
        <v>0</v>
      </c>
    </row>
    <row r="55" spans="1:3" ht="12.75">
      <c r="A55" s="105">
        <v>50</v>
      </c>
      <c r="B55" s="106" t="str">
        <f>'Мсетка5-6'!D91</f>
        <v>Миранов Тимур, РКРс</v>
      </c>
      <c r="C55" s="107">
        <f>'Мсетка7-10'!B165</f>
        <v>0</v>
      </c>
    </row>
    <row r="56" spans="1:3" ht="12.75">
      <c r="A56" s="105">
        <v>51</v>
      </c>
      <c r="B56" s="106" t="str">
        <f>'Мсетка5-6'!D95</f>
        <v>Евсеев Иван, РАЛс</v>
      </c>
      <c r="C56" s="107">
        <f>'Мсетка7-10'!B167</f>
        <v>0</v>
      </c>
    </row>
    <row r="57" spans="1:3" ht="12.75">
      <c r="A57" s="105">
        <v>52</v>
      </c>
      <c r="B57" s="106" t="str">
        <f>'Мсетка5-6'!D99</f>
        <v>Набиев Рамзан, НЕФг</v>
      </c>
      <c r="C57" s="107">
        <f>'Мсетка7-10'!B169</f>
        <v>0</v>
      </c>
    </row>
    <row r="58" spans="1:3" ht="12.75">
      <c r="A58" s="105">
        <v>53</v>
      </c>
      <c r="B58" s="106" t="str">
        <f>'Мсетка5-6'!D103</f>
        <v>Каримов Азамат, РСАс</v>
      </c>
      <c r="C58" s="107">
        <f>'Мсетка7-10'!B171</f>
        <v>0</v>
      </c>
    </row>
    <row r="59" spans="1:3" ht="12.75">
      <c r="A59" s="105">
        <v>54</v>
      </c>
      <c r="B59" s="106" t="str">
        <f>'Мсетка5-6'!D107</f>
        <v>Сайфутдинов Тимур, РНУс</v>
      </c>
      <c r="C59" s="107">
        <f>'Мсетка7-10'!B173</f>
        <v>0</v>
      </c>
    </row>
    <row r="60" spans="1:3" ht="12.75">
      <c r="A60" s="105">
        <v>55</v>
      </c>
      <c r="B60" s="106" t="str">
        <f>'Мсетка5-6'!D111</f>
        <v>Мухамадиев Айнур, РБВс</v>
      </c>
      <c r="C60" s="107">
        <f>'Мсетка7-10'!B175</f>
        <v>0</v>
      </c>
    </row>
    <row r="61" spans="1:3" ht="12.75">
      <c r="A61" s="105">
        <v>56</v>
      </c>
      <c r="B61" s="106" t="str">
        <f>'Мсетка5-6'!D115</f>
        <v>Каримов Ильнар, РБВс</v>
      </c>
      <c r="C61" s="107">
        <f>'Мсетка7-10'!B177</f>
        <v>0</v>
      </c>
    </row>
    <row r="62" spans="1:3" ht="12.75">
      <c r="A62" s="105">
        <v>57</v>
      </c>
      <c r="B62" s="106" t="str">
        <f>'Мсетка5-6'!D119</f>
        <v>Гарипов Алтынсура, РМЕс</v>
      </c>
      <c r="C62" s="107">
        <f>'Мсетка7-10'!B179</f>
        <v>0</v>
      </c>
    </row>
    <row r="63" spans="1:3" ht="12.75">
      <c r="A63" s="105">
        <v>58</v>
      </c>
      <c r="B63" s="106" t="str">
        <f>'Мсетка5-6'!D123</f>
        <v>Филенков Михаил, РКЛс</v>
      </c>
      <c r="C63" s="107">
        <f>'Мсетка7-10'!B181</f>
        <v>0</v>
      </c>
    </row>
    <row r="64" spans="1:3" ht="12.75">
      <c r="A64" s="105">
        <v>59</v>
      </c>
      <c r="B64" s="106" t="str">
        <f>'Мсетка5-6'!D127</f>
        <v>Филенков Иван, РКЛс</v>
      </c>
      <c r="C64" s="107">
        <f>'Мсетка7-10'!B183</f>
        <v>0</v>
      </c>
    </row>
    <row r="65" spans="1:3" ht="12.75">
      <c r="A65" s="105">
        <v>60</v>
      </c>
      <c r="B65" s="106" t="str">
        <f>'Мсетка5-6'!D131</f>
        <v>Гатиятов Азамат, РБТс</v>
      </c>
      <c r="C65" s="107">
        <f>'Мсетка7-10'!B185</f>
        <v>0</v>
      </c>
    </row>
    <row r="66" spans="1:3" ht="12.75">
      <c r="A66" s="105">
        <v>61</v>
      </c>
      <c r="B66" s="106" t="str">
        <f>'Мсетка7-10'!C126</f>
        <v>Шаймиев Максим, РТАс</v>
      </c>
      <c r="C66" s="107">
        <f>'Мсетка7-10'!B195</f>
        <v>0</v>
      </c>
    </row>
    <row r="67" spans="1:3" ht="12.75">
      <c r="A67" s="105">
        <v>62</v>
      </c>
      <c r="B67" s="106">
        <f>'Мсетка7-10'!C130</f>
        <v>0</v>
      </c>
      <c r="C67" s="107">
        <f>'Мсетка7-10'!B197</f>
        <v>0</v>
      </c>
    </row>
    <row r="68" spans="1:3" ht="12.75">
      <c r="A68" s="105">
        <v>63</v>
      </c>
      <c r="B68" s="106">
        <f>'Мсетка7-10'!C134</f>
        <v>0</v>
      </c>
      <c r="C68" s="107">
        <f>'Мсетка7-10'!B199</f>
        <v>0</v>
      </c>
    </row>
    <row r="69" spans="1:3" ht="12.75">
      <c r="A69" s="105">
        <v>64</v>
      </c>
      <c r="B69" s="106">
        <f>'Мсетка7-10'!C138</f>
        <v>0</v>
      </c>
      <c r="C69" s="107">
        <f>'Мсетка7-10'!B201</f>
        <v>0</v>
      </c>
    </row>
    <row r="70" spans="1:3" ht="12.75">
      <c r="A70" s="105">
        <v>65</v>
      </c>
      <c r="B70" s="106">
        <f>'Мсетка7-10'!C142</f>
        <v>0</v>
      </c>
      <c r="C70" s="107">
        <f>'Мсетка7-10'!B203</f>
        <v>0</v>
      </c>
    </row>
    <row r="71" spans="1:3" ht="12.75">
      <c r="A71" s="105">
        <v>66</v>
      </c>
      <c r="B71" s="106">
        <f>'Мсетка7-10'!C146</f>
        <v>0</v>
      </c>
      <c r="C71" s="107">
        <f>'Мсетка7-10'!B205</f>
        <v>0</v>
      </c>
    </row>
    <row r="72" spans="1:3" ht="12.75">
      <c r="A72" s="105">
        <v>67</v>
      </c>
      <c r="B72" s="106">
        <f>'Мсетка7-10'!C150</f>
        <v>0</v>
      </c>
      <c r="C72" s="107">
        <f>'Мсетка7-10'!B207</f>
        <v>0</v>
      </c>
    </row>
    <row r="73" spans="1:3" ht="12.75">
      <c r="A73" s="105">
        <v>68</v>
      </c>
      <c r="B73" s="106">
        <f>'Мсетка7-10'!C154</f>
        <v>0</v>
      </c>
      <c r="C73" s="107">
        <f>'Мсетка7-10'!B209</f>
        <v>0</v>
      </c>
    </row>
    <row r="74" spans="1:3" ht="12.75">
      <c r="A74" s="105">
        <v>69</v>
      </c>
      <c r="B74" s="106">
        <f>'Мсетка7-10'!C158</f>
        <v>0</v>
      </c>
      <c r="C74" s="107">
        <f>'Мсетка7-10'!B211</f>
        <v>0</v>
      </c>
    </row>
    <row r="75" spans="1:3" ht="12.75">
      <c r="A75" s="105">
        <v>70</v>
      </c>
      <c r="B75" s="106">
        <f>'Мсетка7-10'!C162</f>
        <v>0</v>
      </c>
      <c r="C75" s="107">
        <f>'Мсетка7-10'!B213</f>
        <v>0</v>
      </c>
    </row>
    <row r="76" spans="1:3" ht="12.75">
      <c r="A76" s="105">
        <v>71</v>
      </c>
      <c r="B76" s="106">
        <f>'Мсетка7-10'!C166</f>
        <v>0</v>
      </c>
      <c r="C76" s="107">
        <f>'Мсетка7-10'!B215</f>
        <v>0</v>
      </c>
    </row>
    <row r="77" spans="1:3" ht="12.75">
      <c r="A77" s="105">
        <v>72</v>
      </c>
      <c r="B77" s="106">
        <f>'Мсетка7-10'!C170</f>
        <v>0</v>
      </c>
      <c r="C77" s="107">
        <f>'Мсетка7-10'!B217</f>
        <v>0</v>
      </c>
    </row>
    <row r="78" spans="1:3" ht="12.75">
      <c r="A78" s="105">
        <v>73</v>
      </c>
      <c r="B78" s="106">
        <f>'Мсетка7-10'!C174</f>
        <v>0</v>
      </c>
      <c r="C78" s="107">
        <f>'Мсетка7-10'!B219</f>
        <v>0</v>
      </c>
    </row>
    <row r="79" spans="1:3" ht="12.75">
      <c r="A79" s="105">
        <v>74</v>
      </c>
      <c r="B79" s="106">
        <f>'Мсетка7-10'!C178</f>
        <v>0</v>
      </c>
      <c r="C79" s="107">
        <f>'Мсетка7-10'!B221</f>
        <v>0</v>
      </c>
    </row>
    <row r="80" spans="1:3" ht="12.75">
      <c r="A80" s="105">
        <v>75</v>
      </c>
      <c r="B80" s="106">
        <f>'Мсетка7-10'!C182</f>
        <v>0</v>
      </c>
      <c r="C80" s="107">
        <f>'Мсетка7-10'!B223</f>
        <v>0</v>
      </c>
    </row>
    <row r="81" spans="1:3" ht="12.75">
      <c r="A81" s="105">
        <v>76</v>
      </c>
      <c r="B81" s="106" t="str">
        <f>'Мсетка7-10'!C186</f>
        <v>Анваров Фаил, РЧЕс</v>
      </c>
      <c r="C81" s="107">
        <f>'Мсетка7-10'!B225</f>
        <v>0</v>
      </c>
    </row>
    <row r="82" spans="1:3" ht="12.75">
      <c r="A82" s="105">
        <v>77</v>
      </c>
      <c r="B82" s="106" t="str">
        <f>'Мсетка7-10'!D128</f>
        <v>Шаймиев Максим, РТАс</v>
      </c>
      <c r="C82" s="107">
        <f>'Мсетка7-10'!H152</f>
        <v>0</v>
      </c>
    </row>
    <row r="83" spans="1:3" ht="12.75">
      <c r="A83" s="105">
        <v>78</v>
      </c>
      <c r="B83" s="106">
        <f>'Мсетка7-10'!D136</f>
        <v>0</v>
      </c>
      <c r="C83" s="107">
        <f>'Мсетка7-10'!H154</f>
        <v>0</v>
      </c>
    </row>
    <row r="84" spans="1:3" ht="12.75">
      <c r="A84" s="105">
        <v>79</v>
      </c>
      <c r="B84" s="106">
        <f>'Мсетка7-10'!D144</f>
        <v>0</v>
      </c>
      <c r="C84" s="107">
        <f>'Мсетка7-10'!H156</f>
        <v>0</v>
      </c>
    </row>
    <row r="85" spans="1:3" ht="12.75">
      <c r="A85" s="105">
        <v>80</v>
      </c>
      <c r="B85" s="106">
        <f>'Мсетка7-10'!D152</f>
        <v>0</v>
      </c>
      <c r="C85" s="107">
        <f>'Мсетка7-10'!H158</f>
        <v>0</v>
      </c>
    </row>
    <row r="86" spans="1:3" ht="12.75">
      <c r="A86" s="105">
        <v>81</v>
      </c>
      <c r="B86" s="106">
        <f>'Мсетка7-10'!D160</f>
        <v>0</v>
      </c>
      <c r="C86" s="107">
        <f>'Мсетка7-10'!H160</f>
        <v>0</v>
      </c>
    </row>
    <row r="87" spans="1:3" ht="12.75">
      <c r="A87" s="105">
        <v>82</v>
      </c>
      <c r="B87" s="106">
        <f>'Мсетка7-10'!D168</f>
        <v>0</v>
      </c>
      <c r="C87" s="107">
        <f>'Мсетка7-10'!H162</f>
        <v>0</v>
      </c>
    </row>
    <row r="88" spans="1:3" ht="12.75">
      <c r="A88" s="105">
        <v>83</v>
      </c>
      <c r="B88" s="106">
        <f>'Мсетка7-10'!D176</f>
        <v>0</v>
      </c>
      <c r="C88" s="107">
        <f>'Мсетка7-10'!H164</f>
        <v>0</v>
      </c>
    </row>
    <row r="89" spans="1:3" ht="12.75">
      <c r="A89" s="105">
        <v>84</v>
      </c>
      <c r="B89" s="106" t="str">
        <f>'Мсетка7-10'!D184</f>
        <v>Анваров Фаил, РЧЕс</v>
      </c>
      <c r="C89" s="107">
        <f>'Мсетка7-10'!H166</f>
        <v>0</v>
      </c>
    </row>
    <row r="90" spans="1:3" ht="12.75">
      <c r="A90" s="105">
        <v>85</v>
      </c>
      <c r="B90" s="106" t="str">
        <f>'Мсетка7-10'!E132</f>
        <v>Шаймиев Максим, РТАс</v>
      </c>
      <c r="C90" s="107">
        <f>'Мсетка7-10'!H139</f>
        <v>0</v>
      </c>
    </row>
    <row r="91" spans="1:3" ht="12.75">
      <c r="A91" s="105">
        <v>86</v>
      </c>
      <c r="B91" s="106">
        <f>'Мсетка7-10'!E148</f>
        <v>0</v>
      </c>
      <c r="C91" s="107">
        <f>'Мсетка7-10'!H141</f>
        <v>0</v>
      </c>
    </row>
    <row r="92" spans="1:3" ht="12.75">
      <c r="A92" s="105">
        <v>87</v>
      </c>
      <c r="B92" s="106">
        <f>'Мсетка7-10'!E164</f>
        <v>0</v>
      </c>
      <c r="C92" s="107">
        <f>'Мсетка7-10'!H143</f>
        <v>0</v>
      </c>
    </row>
    <row r="93" spans="1:3" ht="12.75">
      <c r="A93" s="105">
        <v>88</v>
      </c>
      <c r="B93" s="106" t="str">
        <f>'Мсетка7-10'!E180</f>
        <v>Анваров Фаил, РЧЕс</v>
      </c>
      <c r="C93" s="107">
        <f>'Мсетка7-10'!H145</f>
        <v>0</v>
      </c>
    </row>
    <row r="94" spans="1:3" ht="12.75">
      <c r="A94" s="105">
        <v>89</v>
      </c>
      <c r="B94" s="106" t="str">
        <f>'Мсетка7-10'!F140</f>
        <v>Шаймиев Максим, РТАс</v>
      </c>
      <c r="C94" s="107">
        <f>'Мсетка7-10'!I135</f>
        <v>0</v>
      </c>
    </row>
    <row r="95" spans="1:3" ht="12.75">
      <c r="A95" s="105">
        <v>90</v>
      </c>
      <c r="B95" s="106" t="str">
        <f>'Мсетка7-10'!F172</f>
        <v>Анваров Фаил, РЧЕс</v>
      </c>
      <c r="C95" s="107">
        <f>'Мсетка7-10'!I137</f>
        <v>0</v>
      </c>
    </row>
    <row r="96" spans="1:3" ht="12.75">
      <c r="A96" s="105">
        <v>91</v>
      </c>
      <c r="B96" s="106">
        <f>'Мсетка7-10'!J136</f>
        <v>0</v>
      </c>
      <c r="C96" s="107">
        <f>'Мсетка7-10'!J138</f>
        <v>0</v>
      </c>
    </row>
    <row r="97" spans="1:3" ht="12.75">
      <c r="A97" s="105">
        <v>92</v>
      </c>
      <c r="B97" s="106">
        <f>'Мсетка7-10'!I140</f>
        <v>0</v>
      </c>
      <c r="C97" s="107">
        <f>'Мсетка7-10'!I147</f>
        <v>0</v>
      </c>
    </row>
    <row r="98" spans="1:3" ht="12.75">
      <c r="A98" s="105">
        <v>93</v>
      </c>
      <c r="B98" s="106">
        <f>'Мсетка7-10'!I144</f>
        <v>0</v>
      </c>
      <c r="C98" s="107">
        <f>'Мсетка7-10'!I149</f>
        <v>0</v>
      </c>
    </row>
    <row r="99" spans="1:3" ht="12.75">
      <c r="A99" s="105">
        <v>94</v>
      </c>
      <c r="B99" s="106">
        <f>'Мсетка7-10'!J142</f>
        <v>0</v>
      </c>
      <c r="C99" s="107">
        <f>'Мсетка7-10'!J145</f>
        <v>0</v>
      </c>
    </row>
    <row r="100" spans="1:3" ht="12.75">
      <c r="A100" s="105">
        <v>95</v>
      </c>
      <c r="B100" s="106">
        <f>'Мсетка7-10'!J148</f>
        <v>0</v>
      </c>
      <c r="C100" s="107">
        <f>'Мсетка7-10'!J150</f>
        <v>0</v>
      </c>
    </row>
    <row r="101" spans="1:3" ht="12.75">
      <c r="A101" s="105">
        <v>96</v>
      </c>
      <c r="B101" s="106">
        <f>'Мсетка7-10'!I153</f>
        <v>0</v>
      </c>
      <c r="C101" s="107">
        <f>'Мсетка7-10'!H172</f>
        <v>0</v>
      </c>
    </row>
    <row r="102" spans="1:3" ht="12.75">
      <c r="A102" s="105">
        <v>97</v>
      </c>
      <c r="B102" s="106">
        <f>'Мсетка7-10'!I157</f>
        <v>0</v>
      </c>
      <c r="C102" s="107">
        <f>'Мсетка7-10'!H174</f>
        <v>0</v>
      </c>
    </row>
    <row r="103" spans="1:3" ht="12.75">
      <c r="A103" s="105">
        <v>98</v>
      </c>
      <c r="B103" s="106">
        <f>'Мсетка7-10'!I161</f>
        <v>0</v>
      </c>
      <c r="C103" s="107">
        <f>'Мсетка7-10'!H176</f>
        <v>0</v>
      </c>
    </row>
    <row r="104" spans="1:3" ht="12.75">
      <c r="A104" s="105">
        <v>99</v>
      </c>
      <c r="B104" s="106">
        <f>'Мсетка7-10'!I165</f>
        <v>0</v>
      </c>
      <c r="C104" s="107">
        <f>'Мсетка7-10'!H178</f>
        <v>0</v>
      </c>
    </row>
    <row r="105" spans="1:3" ht="12.75">
      <c r="A105" s="105">
        <v>100</v>
      </c>
      <c r="B105" s="106">
        <f>'Мсетка7-10'!J155</f>
        <v>0</v>
      </c>
      <c r="C105" s="107">
        <f>'Мсетка7-10'!I168</f>
        <v>0</v>
      </c>
    </row>
    <row r="106" spans="1:3" ht="12.75">
      <c r="A106" s="105">
        <v>101</v>
      </c>
      <c r="B106" s="106">
        <f>'Мсетка7-10'!J163</f>
        <v>0</v>
      </c>
      <c r="C106" s="107">
        <f>'Мсетка7-10'!I170</f>
        <v>0</v>
      </c>
    </row>
    <row r="107" spans="1:3" ht="12.75">
      <c r="A107" s="105">
        <v>102</v>
      </c>
      <c r="B107" s="106">
        <f>'Мсетка7-10'!J158</f>
        <v>0</v>
      </c>
      <c r="C107" s="107">
        <f>'Мсетка7-10'!J160</f>
        <v>0</v>
      </c>
    </row>
    <row r="108" spans="1:3" ht="12.75">
      <c r="A108" s="105">
        <v>103</v>
      </c>
      <c r="B108" s="106">
        <f>'Мсетка7-10'!J169</f>
        <v>0</v>
      </c>
      <c r="C108" s="107">
        <f>'Мсетка7-10'!J171</f>
        <v>0</v>
      </c>
    </row>
    <row r="109" spans="1:3" ht="12.75">
      <c r="A109" s="105">
        <v>104</v>
      </c>
      <c r="B109" s="106">
        <f>'Мсетка7-10'!I173</f>
        <v>0</v>
      </c>
      <c r="C109" s="107">
        <f>'Мсетка7-10'!I180</f>
        <v>0</v>
      </c>
    </row>
    <row r="110" spans="1:3" ht="12.75">
      <c r="A110" s="105">
        <v>105</v>
      </c>
      <c r="B110" s="106">
        <f>'Мсетка7-10'!I177</f>
        <v>0</v>
      </c>
      <c r="C110" s="107">
        <f>'Мсетка7-10'!I182</f>
        <v>0</v>
      </c>
    </row>
    <row r="111" spans="1:3" ht="12.75">
      <c r="A111" s="105">
        <v>106</v>
      </c>
      <c r="B111" s="106">
        <f>'Мсетка7-10'!J175</f>
        <v>0</v>
      </c>
      <c r="C111" s="107">
        <f>'Мсетка7-10'!J178</f>
        <v>0</v>
      </c>
    </row>
    <row r="112" spans="1:3" ht="12.75">
      <c r="A112" s="105">
        <v>107</v>
      </c>
      <c r="B112" s="106">
        <f>'Мсетка7-10'!J181</f>
        <v>0</v>
      </c>
      <c r="C112" s="107">
        <f>'Мсетка7-10'!J183</f>
        <v>0</v>
      </c>
    </row>
    <row r="113" spans="1:3" ht="12.75">
      <c r="A113" s="105">
        <v>108</v>
      </c>
      <c r="B113" s="106">
        <f>'Мсетка7-10'!C196</f>
        <v>0</v>
      </c>
      <c r="C113" s="107">
        <f>'Мсетка7-10'!G209</f>
        <v>0</v>
      </c>
    </row>
    <row r="114" spans="1:3" ht="12.75">
      <c r="A114" s="105">
        <v>109</v>
      </c>
      <c r="B114" s="106">
        <f>'Мсетка7-10'!C200</f>
        <v>0</v>
      </c>
      <c r="C114" s="107">
        <f>'Мсетка7-10'!G211</f>
        <v>0</v>
      </c>
    </row>
    <row r="115" spans="1:3" ht="12.75">
      <c r="A115" s="105">
        <v>110</v>
      </c>
      <c r="B115" s="106">
        <f>'Мсетка7-10'!C204</f>
        <v>0</v>
      </c>
      <c r="C115" s="107">
        <f>'Мсетка7-10'!G213</f>
        <v>0</v>
      </c>
    </row>
    <row r="116" spans="1:3" ht="12.75">
      <c r="A116" s="105">
        <v>111</v>
      </c>
      <c r="B116" s="106">
        <f>'Мсетка7-10'!C208</f>
        <v>0</v>
      </c>
      <c r="C116" s="107">
        <f>'Мсетка7-10'!G215</f>
        <v>0</v>
      </c>
    </row>
    <row r="117" spans="1:3" ht="12.75">
      <c r="A117" s="105">
        <v>112</v>
      </c>
      <c r="B117" s="106">
        <f>'Мсетка7-10'!C212</f>
        <v>0</v>
      </c>
      <c r="C117" s="107">
        <f>'Мсетка7-10'!G217</f>
        <v>0</v>
      </c>
    </row>
    <row r="118" spans="1:3" ht="12.75">
      <c r="A118" s="105">
        <v>113</v>
      </c>
      <c r="B118" s="106">
        <f>'Мсетка7-10'!C216</f>
        <v>0</v>
      </c>
      <c r="C118" s="107">
        <f>'Мсетка7-10'!G219</f>
        <v>0</v>
      </c>
    </row>
    <row r="119" spans="1:3" ht="12.75">
      <c r="A119" s="105">
        <v>114</v>
      </c>
      <c r="B119" s="106">
        <f>'Мсетка7-10'!C220</f>
        <v>0</v>
      </c>
      <c r="C119" s="107">
        <f>'Мсетка7-10'!G221</f>
        <v>0</v>
      </c>
    </row>
    <row r="120" spans="1:3" ht="12.75">
      <c r="A120" s="105">
        <v>115</v>
      </c>
      <c r="B120" s="106">
        <f>'Мсетка7-10'!C224</f>
        <v>0</v>
      </c>
      <c r="C120" s="107">
        <f>'Мсетка7-10'!G223</f>
        <v>0</v>
      </c>
    </row>
    <row r="121" spans="1:3" ht="12.75">
      <c r="A121" s="105">
        <v>116</v>
      </c>
      <c r="B121" s="106">
        <f>'Мсетка7-10'!D198</f>
        <v>0</v>
      </c>
      <c r="C121" s="107">
        <f>'Мсетка7-10'!H201</f>
        <v>0</v>
      </c>
    </row>
    <row r="122" spans="1:3" ht="12.75">
      <c r="A122" s="105">
        <v>117</v>
      </c>
      <c r="B122" s="106">
        <f>'Мсетка7-10'!D206</f>
        <v>0</v>
      </c>
      <c r="C122" s="107">
        <f>'Мсетка7-10'!H203</f>
        <v>0</v>
      </c>
    </row>
    <row r="123" spans="1:3" ht="12.75">
      <c r="A123" s="105">
        <v>118</v>
      </c>
      <c r="B123" s="106">
        <f>'Мсетка7-10'!D214</f>
        <v>0</v>
      </c>
      <c r="C123" s="107">
        <f>'Мсетка7-10'!H205</f>
        <v>0</v>
      </c>
    </row>
    <row r="124" spans="1:3" ht="12.75">
      <c r="A124" s="105">
        <v>119</v>
      </c>
      <c r="B124" s="106">
        <f>'Мсетка7-10'!D222</f>
        <v>0</v>
      </c>
      <c r="C124" s="107">
        <f>'Мсетка7-10'!H207</f>
        <v>0</v>
      </c>
    </row>
    <row r="125" spans="1:3" ht="12.75">
      <c r="A125" s="105">
        <v>120</v>
      </c>
      <c r="B125" s="106">
        <f>'Мсетка7-10'!E202</f>
        <v>0</v>
      </c>
      <c r="C125" s="107">
        <f>'Мсетка7-10'!I196</f>
        <v>0</v>
      </c>
    </row>
    <row r="126" spans="1:3" ht="12.75">
      <c r="A126" s="105">
        <v>121</v>
      </c>
      <c r="B126" s="106">
        <f>'Мсетка7-10'!E218</f>
        <v>0</v>
      </c>
      <c r="C126" s="107">
        <f>'Мсетка7-10'!I198</f>
        <v>0</v>
      </c>
    </row>
    <row r="127" spans="1:3" ht="12.75">
      <c r="A127" s="105">
        <v>122</v>
      </c>
      <c r="B127" s="106">
        <f>'Мсетка7-10'!E209</f>
        <v>0</v>
      </c>
      <c r="C127" s="107">
        <f>'Мсетка7-10'!E212</f>
        <v>0</v>
      </c>
    </row>
    <row r="128" spans="1:3" ht="12.75">
      <c r="A128" s="105">
        <v>123</v>
      </c>
      <c r="B128" s="106">
        <f>'Мсетка7-10'!J197</f>
        <v>0</v>
      </c>
      <c r="C128" s="107">
        <f>'Мсетка7-10'!J199</f>
        <v>0</v>
      </c>
    </row>
    <row r="129" spans="1:3" ht="12.75">
      <c r="A129" s="105">
        <v>124</v>
      </c>
      <c r="B129" s="106">
        <f>'Мсетка7-10'!I202</f>
        <v>0</v>
      </c>
      <c r="C129" s="107">
        <f>'Мсетка7-10'!F196</f>
        <v>0</v>
      </c>
    </row>
    <row r="130" spans="1:3" ht="12.75">
      <c r="A130" s="105">
        <v>125</v>
      </c>
      <c r="B130" s="106">
        <f>'Мсетка7-10'!I206</f>
        <v>0</v>
      </c>
      <c r="C130" s="107">
        <f>'Мсетка7-10'!F198</f>
        <v>0</v>
      </c>
    </row>
    <row r="131" spans="1:3" ht="12.75">
      <c r="A131" s="105">
        <v>126</v>
      </c>
      <c r="B131" s="106">
        <f>'Мсетка7-10'!J204</f>
        <v>0</v>
      </c>
      <c r="C131" s="107">
        <f>'Мсетка7-10'!J207</f>
        <v>0</v>
      </c>
    </row>
    <row r="132" spans="1:3" ht="12.75">
      <c r="A132" s="105">
        <v>127</v>
      </c>
      <c r="B132" s="106">
        <f>'Мсетка7-10'!G197</f>
        <v>0</v>
      </c>
      <c r="C132" s="107">
        <f>'Мсетка7-10'!G199</f>
        <v>0</v>
      </c>
    </row>
    <row r="133" spans="1:3" ht="12.75">
      <c r="A133" s="105">
        <v>128</v>
      </c>
      <c r="B133" s="106">
        <f>'Мсетка7-10'!H210</f>
        <v>0</v>
      </c>
      <c r="C133" s="107">
        <f>'Мсетка7-10'!H229</f>
        <v>0</v>
      </c>
    </row>
    <row r="134" spans="1:3" ht="12.75">
      <c r="A134" s="105">
        <v>129</v>
      </c>
      <c r="B134" s="106">
        <f>'Мсетка7-10'!H214</f>
        <v>0</v>
      </c>
      <c r="C134" s="107">
        <f>'Мсетка7-10'!H231</f>
        <v>0</v>
      </c>
    </row>
    <row r="135" spans="1:3" ht="12.75">
      <c r="A135" s="105">
        <v>130</v>
      </c>
      <c r="B135" s="106">
        <f>'Мсетка7-10'!H218</f>
        <v>0</v>
      </c>
      <c r="C135" s="107">
        <f>'Мсетка7-10'!H233</f>
        <v>0</v>
      </c>
    </row>
    <row r="136" spans="1:3" ht="12.75">
      <c r="A136" s="105">
        <v>131</v>
      </c>
      <c r="B136" s="106">
        <f>'Мсетка7-10'!H222</f>
        <v>0</v>
      </c>
      <c r="C136" s="107">
        <f>'Мсетка7-10'!H235</f>
        <v>0</v>
      </c>
    </row>
    <row r="137" spans="1:3" ht="12.75">
      <c r="A137" s="105">
        <v>132</v>
      </c>
      <c r="B137" s="106">
        <f>'Мсетка7-10'!I212</f>
        <v>0</v>
      </c>
      <c r="C137" s="107">
        <f>'Мсетка7-10'!I224</f>
        <v>0</v>
      </c>
    </row>
    <row r="138" spans="1:3" ht="12.75">
      <c r="A138" s="105">
        <v>133</v>
      </c>
      <c r="B138" s="106">
        <f>'Мсетка7-10'!I220</f>
        <v>0</v>
      </c>
      <c r="C138" s="107">
        <f>'Мсетка7-10'!I226</f>
        <v>0</v>
      </c>
    </row>
    <row r="139" spans="1:3" ht="12.75">
      <c r="A139" s="105">
        <v>134</v>
      </c>
      <c r="B139" s="106">
        <f>'Мсетка7-10'!J216</f>
        <v>0</v>
      </c>
      <c r="C139" s="107">
        <f>'Мсетка7-10'!J222</f>
        <v>0</v>
      </c>
    </row>
    <row r="140" spans="1:3" ht="12.75">
      <c r="A140" s="105">
        <v>135</v>
      </c>
      <c r="B140" s="106">
        <f>'Мсетка7-10'!J225</f>
        <v>0</v>
      </c>
      <c r="C140" s="107">
        <f>'Мсетка7-10'!J227</f>
        <v>0</v>
      </c>
    </row>
    <row r="141" spans="1:3" ht="12.75">
      <c r="A141" s="105">
        <v>136</v>
      </c>
      <c r="B141" s="106">
        <f>'Мсетка7-10'!I230</f>
        <v>0</v>
      </c>
      <c r="C141" s="107">
        <f>'Мсетка7-10'!F224</f>
        <v>0</v>
      </c>
    </row>
    <row r="142" spans="1:3" ht="12.75">
      <c r="A142" s="105">
        <v>137</v>
      </c>
      <c r="B142" s="106">
        <f>'Мсетка7-10'!I234</f>
        <v>0</v>
      </c>
      <c r="C142" s="107">
        <f>'Мсетка7-10'!F226</f>
        <v>0</v>
      </c>
    </row>
    <row r="143" spans="1:3" ht="12.75">
      <c r="A143" s="105">
        <v>138</v>
      </c>
      <c r="B143" s="106">
        <f>'Мсетка7-10'!J232</f>
        <v>0</v>
      </c>
      <c r="C143" s="107">
        <f>'Мсетка7-10'!J235</f>
        <v>0</v>
      </c>
    </row>
    <row r="144" spans="1:3" ht="12.75">
      <c r="A144" s="105">
        <v>139</v>
      </c>
      <c r="B144" s="106">
        <f>'Мсетка7-10'!G225</f>
        <v>0</v>
      </c>
      <c r="C144" s="107">
        <f>'Мсетка7-10'!G227</f>
        <v>0</v>
      </c>
    </row>
    <row r="145" spans="1:3" ht="12.75">
      <c r="A145" s="105">
        <v>140</v>
      </c>
      <c r="B145" s="106">
        <f>'Мсетка7-10'!C232</f>
        <v>0</v>
      </c>
      <c r="C145" s="107">
        <f>'Мсетка7-10'!B299</f>
        <v>0</v>
      </c>
    </row>
    <row r="146" spans="1:3" ht="12.75">
      <c r="A146" s="105">
        <v>141</v>
      </c>
      <c r="B146" s="106">
        <f>'Мсетка7-10'!C236</f>
        <v>0</v>
      </c>
      <c r="C146" s="107">
        <f>'Мсетка7-10'!B301</f>
        <v>0</v>
      </c>
    </row>
    <row r="147" spans="1:3" ht="12.75">
      <c r="A147" s="105">
        <v>142</v>
      </c>
      <c r="B147" s="106">
        <f>'Мсетка7-10'!C240</f>
        <v>0</v>
      </c>
      <c r="C147" s="107">
        <f>'Мсетка7-10'!B303</f>
        <v>0</v>
      </c>
    </row>
    <row r="148" spans="1:3" ht="12.75">
      <c r="A148" s="105">
        <v>143</v>
      </c>
      <c r="B148" s="106">
        <f>'Мсетка7-10'!C244</f>
        <v>0</v>
      </c>
      <c r="C148" s="107">
        <f>'Мсетка7-10'!B305</f>
        <v>0</v>
      </c>
    </row>
    <row r="149" spans="1:3" ht="12.75">
      <c r="A149" s="105">
        <v>144</v>
      </c>
      <c r="B149" s="106">
        <f>'Мсетка7-10'!C248</f>
        <v>0</v>
      </c>
      <c r="C149" s="107">
        <f>'Мсетка7-10'!B307</f>
        <v>0</v>
      </c>
    </row>
    <row r="150" spans="1:3" ht="12.75">
      <c r="A150" s="105">
        <v>145</v>
      </c>
      <c r="B150" s="106">
        <f>'Мсетка7-10'!C252</f>
        <v>0</v>
      </c>
      <c r="C150" s="107">
        <f>'Мсетка7-10'!B309</f>
        <v>0</v>
      </c>
    </row>
    <row r="151" spans="1:3" ht="12.75">
      <c r="A151" s="105">
        <v>146</v>
      </c>
      <c r="B151" s="106">
        <f>'Мсетка7-10'!C256</f>
        <v>0</v>
      </c>
      <c r="C151" s="107">
        <f>'Мсетка7-10'!B311</f>
        <v>0</v>
      </c>
    </row>
    <row r="152" spans="1:3" ht="12.75">
      <c r="A152" s="105">
        <v>147</v>
      </c>
      <c r="B152" s="106">
        <f>'Мсетка7-10'!C260</f>
        <v>0</v>
      </c>
      <c r="C152" s="107">
        <f>'Мсетка7-10'!B313</f>
        <v>0</v>
      </c>
    </row>
    <row r="153" spans="1:3" ht="12.75">
      <c r="A153" s="105">
        <v>148</v>
      </c>
      <c r="B153" s="106">
        <f>'Мсетка7-10'!C264</f>
        <v>0</v>
      </c>
      <c r="C153" s="107">
        <f>'Мсетка7-10'!B315</f>
        <v>0</v>
      </c>
    </row>
    <row r="154" spans="1:3" ht="12.75">
      <c r="A154" s="105">
        <v>149</v>
      </c>
      <c r="B154" s="106">
        <f>'Мсетка7-10'!C268</f>
        <v>0</v>
      </c>
      <c r="C154" s="107">
        <f>'Мсетка7-10'!B317</f>
        <v>0</v>
      </c>
    </row>
    <row r="155" spans="1:3" ht="12.75">
      <c r="A155" s="105">
        <v>150</v>
      </c>
      <c r="B155" s="106">
        <f>'Мсетка7-10'!C272</f>
        <v>0</v>
      </c>
      <c r="C155" s="107">
        <f>'Мсетка7-10'!B319</f>
        <v>0</v>
      </c>
    </row>
    <row r="156" spans="1:3" ht="12.75">
      <c r="A156" s="105">
        <v>151</v>
      </c>
      <c r="B156" s="106">
        <f>'Мсетка7-10'!C276</f>
        <v>0</v>
      </c>
      <c r="C156" s="107">
        <f>'Мсетка7-10'!B321</f>
        <v>0</v>
      </c>
    </row>
    <row r="157" spans="1:3" ht="12.75">
      <c r="A157" s="105">
        <v>152</v>
      </c>
      <c r="B157" s="106">
        <f>'Мсетка7-10'!C280</f>
        <v>0</v>
      </c>
      <c r="C157" s="107">
        <f>'Мсетка7-10'!B323</f>
        <v>0</v>
      </c>
    </row>
    <row r="158" spans="1:3" ht="12.75">
      <c r="A158" s="105">
        <v>153</v>
      </c>
      <c r="B158" s="106">
        <f>'Мсетка7-10'!C284</f>
        <v>0</v>
      </c>
      <c r="C158" s="107">
        <f>'Мсетка7-10'!B325</f>
        <v>0</v>
      </c>
    </row>
    <row r="159" spans="1:3" ht="12.75">
      <c r="A159" s="105">
        <v>154</v>
      </c>
      <c r="B159" s="106">
        <f>'Мсетка7-10'!D230</f>
        <v>0</v>
      </c>
      <c r="C159" s="107">
        <f>'Мсетка7-10'!H254</f>
        <v>0</v>
      </c>
    </row>
    <row r="160" spans="1:3" ht="12.75">
      <c r="A160" s="105">
        <v>155</v>
      </c>
      <c r="B160" s="106">
        <f>'Мсетка7-10'!D238</f>
        <v>0</v>
      </c>
      <c r="C160" s="107">
        <f>'Мсетка7-10'!H256</f>
        <v>0</v>
      </c>
    </row>
    <row r="161" spans="1:3" ht="12.75">
      <c r="A161" s="105">
        <v>156</v>
      </c>
      <c r="B161" s="106">
        <f>'Мсетка7-10'!D246</f>
        <v>0</v>
      </c>
      <c r="C161" s="107">
        <f>'Мсетка7-10'!H258</f>
        <v>0</v>
      </c>
    </row>
    <row r="162" spans="1:3" ht="12.75">
      <c r="A162" s="105">
        <v>157</v>
      </c>
      <c r="B162" s="106">
        <f>'Мсетка7-10'!D254</f>
        <v>0</v>
      </c>
      <c r="C162" s="107">
        <f>'Мсетка7-10'!H260</f>
        <v>0</v>
      </c>
    </row>
    <row r="163" spans="1:3" ht="12.75">
      <c r="A163" s="105">
        <v>158</v>
      </c>
      <c r="B163" s="106">
        <f>'Мсетка7-10'!D262</f>
        <v>0</v>
      </c>
      <c r="C163" s="107">
        <f>'Мсетка7-10'!H262</f>
        <v>0</v>
      </c>
    </row>
    <row r="164" spans="1:3" ht="12.75">
      <c r="A164" s="105">
        <v>159</v>
      </c>
      <c r="B164" s="106">
        <f>'Мсетка7-10'!D270</f>
        <v>0</v>
      </c>
      <c r="C164" s="107">
        <f>'Мсетка7-10'!H264</f>
        <v>0</v>
      </c>
    </row>
    <row r="165" spans="1:3" ht="12.75">
      <c r="A165" s="105">
        <v>160</v>
      </c>
      <c r="B165" s="106">
        <f>'Мсетка7-10'!D278</f>
        <v>0</v>
      </c>
      <c r="C165" s="107">
        <f>'Мсетка7-10'!H266</f>
        <v>0</v>
      </c>
    </row>
    <row r="166" spans="1:3" ht="12.75">
      <c r="A166" s="105">
        <v>161</v>
      </c>
      <c r="B166" s="106">
        <f>'Мсетка7-10'!D286</f>
        <v>0</v>
      </c>
      <c r="C166" s="107">
        <f>'Мсетка7-10'!H268</f>
        <v>0</v>
      </c>
    </row>
    <row r="167" spans="1:3" ht="12.75">
      <c r="A167" s="105">
        <v>162</v>
      </c>
      <c r="B167" s="106">
        <f>'Мсетка7-10'!E234</f>
        <v>0</v>
      </c>
      <c r="C167" s="107">
        <f>'Мсетка7-10'!H241</f>
        <v>0</v>
      </c>
    </row>
    <row r="168" spans="1:3" ht="12.75">
      <c r="A168" s="105">
        <v>163</v>
      </c>
      <c r="B168" s="106">
        <f>'Мсетка7-10'!E250</f>
        <v>0</v>
      </c>
      <c r="C168" s="107">
        <f>'Мсетка7-10'!H243</f>
        <v>0</v>
      </c>
    </row>
    <row r="169" spans="1:3" ht="12.75">
      <c r="A169" s="105">
        <v>164</v>
      </c>
      <c r="B169" s="106">
        <f>'Мсетка7-10'!E266</f>
        <v>0</v>
      </c>
      <c r="C169" s="107">
        <f>'Мсетка7-10'!H245</f>
        <v>0</v>
      </c>
    </row>
    <row r="170" spans="1:3" ht="12.75">
      <c r="A170" s="105">
        <v>165</v>
      </c>
      <c r="B170" s="106">
        <f>'Мсетка7-10'!E282</f>
        <v>0</v>
      </c>
      <c r="C170" s="107">
        <f>'Мсетка7-10'!H247</f>
        <v>0</v>
      </c>
    </row>
    <row r="171" spans="1:3" ht="12.75">
      <c r="A171" s="105">
        <v>166</v>
      </c>
      <c r="B171" s="106">
        <f>'Мсетка7-10'!F242</f>
        <v>0</v>
      </c>
      <c r="C171" s="107">
        <f>'Мсетка7-10'!I237</f>
        <v>0</v>
      </c>
    </row>
    <row r="172" spans="1:3" ht="12.75">
      <c r="A172" s="105">
        <v>167</v>
      </c>
      <c r="B172" s="106">
        <f>'Мсетка7-10'!F274</f>
        <v>0</v>
      </c>
      <c r="C172" s="107">
        <f>'Мсетка7-10'!I239</f>
        <v>0</v>
      </c>
    </row>
    <row r="173" spans="1:3" ht="12.75">
      <c r="A173" s="105">
        <v>168</v>
      </c>
      <c r="B173" s="106">
        <f>'Мсетка7-10'!F255</f>
        <v>0</v>
      </c>
      <c r="C173" s="107">
        <f>'Мсетка7-10'!F261</f>
        <v>0</v>
      </c>
    </row>
    <row r="174" spans="1:3" ht="12.75">
      <c r="A174" s="105">
        <v>169</v>
      </c>
      <c r="B174" s="106">
        <f>'Мсетка7-10'!J238</f>
        <v>0</v>
      </c>
      <c r="C174" s="107">
        <f>'Мсетка7-10'!J240</f>
        <v>0</v>
      </c>
    </row>
    <row r="175" spans="1:3" ht="12.75">
      <c r="A175" s="105">
        <v>170</v>
      </c>
      <c r="B175" s="106">
        <f>'Мсетка7-10'!I242</f>
        <v>0</v>
      </c>
      <c r="C175" s="107">
        <f>'Мсетка7-10'!I249</f>
        <v>0</v>
      </c>
    </row>
    <row r="176" spans="1:3" ht="12.75">
      <c r="A176" s="105">
        <v>171</v>
      </c>
      <c r="B176" s="106">
        <f>'Мсетка7-10'!I246</f>
        <v>0</v>
      </c>
      <c r="C176" s="107">
        <f>'Мсетка7-10'!I251</f>
        <v>0</v>
      </c>
    </row>
    <row r="177" spans="1:3" ht="12.75">
      <c r="A177" s="105">
        <v>172</v>
      </c>
      <c r="B177" s="106">
        <f>'Мсетка7-10'!J244</f>
        <v>0</v>
      </c>
      <c r="C177" s="107">
        <f>'Мсетка7-10'!J247</f>
        <v>0</v>
      </c>
    </row>
    <row r="178" spans="1:3" ht="12.75">
      <c r="A178" s="105">
        <v>173</v>
      </c>
      <c r="B178" s="106">
        <f>'Мсетка7-10'!J250</f>
        <v>0</v>
      </c>
      <c r="C178" s="107">
        <f>'Мсетка7-10'!J252</f>
        <v>0</v>
      </c>
    </row>
    <row r="179" spans="1:3" ht="12.75">
      <c r="A179" s="105">
        <v>174</v>
      </c>
      <c r="B179" s="106">
        <f>'Мсетка7-10'!I255</f>
        <v>0</v>
      </c>
      <c r="C179" s="107">
        <f>'Мсетка7-10'!H274</f>
        <v>0</v>
      </c>
    </row>
    <row r="180" spans="1:3" ht="12.75">
      <c r="A180" s="105">
        <v>175</v>
      </c>
      <c r="B180" s="106">
        <f>'Мсетка7-10'!I259</f>
        <v>0</v>
      </c>
      <c r="C180" s="107">
        <f>'Мсетка7-10'!H276</f>
        <v>0</v>
      </c>
    </row>
    <row r="181" spans="1:3" ht="12.75">
      <c r="A181" s="105">
        <v>176</v>
      </c>
      <c r="B181" s="106">
        <f>'Мсетка7-10'!I263</f>
        <v>0</v>
      </c>
      <c r="C181" s="107">
        <f>'Мсетка7-10'!H278</f>
        <v>0</v>
      </c>
    </row>
    <row r="182" spans="1:3" ht="12.75">
      <c r="A182" s="105">
        <v>177</v>
      </c>
      <c r="B182" s="106">
        <f>'Мсетка7-10'!I267</f>
        <v>0</v>
      </c>
      <c r="C182" s="107">
        <f>'Мсетка7-10'!H280</f>
        <v>0</v>
      </c>
    </row>
    <row r="183" spans="1:3" ht="12.75">
      <c r="A183" s="105">
        <v>178</v>
      </c>
      <c r="B183" s="106">
        <f>'Мсетка7-10'!J257</f>
        <v>0</v>
      </c>
      <c r="C183" s="107">
        <f>'Мсетка7-10'!I270</f>
        <v>0</v>
      </c>
    </row>
    <row r="184" spans="1:3" ht="12.75">
      <c r="A184" s="105">
        <v>179</v>
      </c>
      <c r="B184" s="106">
        <f>'Мсетка7-10'!J265</f>
        <v>0</v>
      </c>
      <c r="C184" s="107">
        <f>'Мсетка7-10'!I272</f>
        <v>0</v>
      </c>
    </row>
    <row r="185" spans="1:3" ht="12.75">
      <c r="A185" s="105">
        <v>180</v>
      </c>
      <c r="B185" s="106">
        <f>'Мсетка7-10'!J260</f>
        <v>0</v>
      </c>
      <c r="C185" s="107">
        <f>'Мсетка7-10'!J262</f>
        <v>0</v>
      </c>
    </row>
    <row r="186" spans="1:3" ht="12.75">
      <c r="A186" s="105">
        <v>181</v>
      </c>
      <c r="B186" s="106">
        <f>'Мсетка7-10'!J271</f>
        <v>0</v>
      </c>
      <c r="C186" s="107">
        <f>'Мсетка7-10'!J273</f>
        <v>0</v>
      </c>
    </row>
    <row r="187" spans="1:3" ht="12.75">
      <c r="A187" s="105">
        <v>182</v>
      </c>
      <c r="B187" s="106">
        <f>'Мсетка7-10'!I275</f>
        <v>0</v>
      </c>
      <c r="C187" s="107">
        <f>'Мсетка7-10'!I282</f>
        <v>0</v>
      </c>
    </row>
    <row r="188" spans="1:3" ht="12.75">
      <c r="A188" s="105">
        <v>183</v>
      </c>
      <c r="B188" s="106">
        <f>'Мсетка7-10'!I279</f>
        <v>0</v>
      </c>
      <c r="C188" s="107">
        <f>'Мсетка7-10'!I284</f>
        <v>0</v>
      </c>
    </row>
    <row r="189" spans="1:3" ht="12.75">
      <c r="A189" s="105">
        <v>184</v>
      </c>
      <c r="B189" s="106">
        <f>'Мсетка7-10'!J277</f>
        <v>0</v>
      </c>
      <c r="C189" s="107">
        <f>'Мсетка7-10'!J280</f>
        <v>0</v>
      </c>
    </row>
    <row r="190" spans="1:3" ht="12.75">
      <c r="A190" s="105">
        <v>185</v>
      </c>
      <c r="B190" s="106">
        <f>'Мсетка7-10'!J283</f>
        <v>0</v>
      </c>
      <c r="C190" s="107">
        <f>'Мсетка7-10'!J285</f>
        <v>0</v>
      </c>
    </row>
    <row r="191" spans="1:3" ht="12.75">
      <c r="A191" s="105">
        <v>186</v>
      </c>
      <c r="B191" s="106">
        <f>'Мсетка7-10'!C302</f>
        <v>0</v>
      </c>
      <c r="C191" s="107">
        <f>'Мсетка7-10'!G313</f>
        <v>0</v>
      </c>
    </row>
    <row r="192" spans="1:3" ht="12.75">
      <c r="A192" s="105">
        <v>187</v>
      </c>
      <c r="B192" s="106">
        <f>'Мсетка7-10'!C306</f>
        <v>0</v>
      </c>
      <c r="C192" s="107">
        <f>'Мсетка7-10'!G315</f>
        <v>0</v>
      </c>
    </row>
    <row r="193" spans="1:3" ht="12.75">
      <c r="A193" s="105">
        <v>188</v>
      </c>
      <c r="B193" s="106">
        <f>'Мсетка7-10'!C310</f>
        <v>0</v>
      </c>
      <c r="C193" s="107">
        <f>'Мсетка7-10'!G317</f>
        <v>0</v>
      </c>
    </row>
    <row r="194" spans="1:3" ht="12.75">
      <c r="A194" s="105">
        <v>189</v>
      </c>
      <c r="B194" s="106">
        <f>'Мсетка7-10'!C314</f>
        <v>0</v>
      </c>
      <c r="C194" s="107">
        <f>'Мсетка7-10'!G319</f>
        <v>0</v>
      </c>
    </row>
    <row r="195" spans="1:3" ht="12.75">
      <c r="A195" s="105">
        <v>190</v>
      </c>
      <c r="B195" s="106">
        <f>'Мсетка7-10'!C318</f>
        <v>0</v>
      </c>
      <c r="C195" s="107">
        <f>'Мсетка7-10'!G321</f>
        <v>0</v>
      </c>
    </row>
    <row r="196" spans="1:3" ht="12.75">
      <c r="A196" s="105">
        <v>191</v>
      </c>
      <c r="B196" s="106">
        <f>'Мсетка7-10'!C322</f>
        <v>0</v>
      </c>
      <c r="C196" s="107">
        <f>'Мсетка7-10'!G323</f>
        <v>0</v>
      </c>
    </row>
    <row r="197" spans="1:3" ht="12.75">
      <c r="A197" s="105">
        <v>192</v>
      </c>
      <c r="B197" s="106">
        <f>'Мсетка7-10'!D300</f>
        <v>0</v>
      </c>
      <c r="C197" s="107">
        <f>'Мсетка7-10'!H303</f>
        <v>0</v>
      </c>
    </row>
    <row r="198" spans="1:3" ht="12.75">
      <c r="A198" s="105">
        <v>193</v>
      </c>
      <c r="B198" s="106">
        <f>'Мсетка7-10'!D308</f>
        <v>0</v>
      </c>
      <c r="C198" s="107">
        <f>'Мсетка7-10'!H305</f>
        <v>0</v>
      </c>
    </row>
    <row r="199" spans="1:3" ht="12.75">
      <c r="A199" s="105">
        <v>194</v>
      </c>
      <c r="B199" s="106">
        <f>'Мсетка7-10'!D316</f>
        <v>0</v>
      </c>
      <c r="C199" s="107">
        <f>'Мсетка7-10'!H307</f>
        <v>0</v>
      </c>
    </row>
    <row r="200" spans="1:3" ht="12.75">
      <c r="A200" s="105">
        <v>195</v>
      </c>
      <c r="B200" s="106">
        <f>'Мсетка7-10'!D324</f>
        <v>0</v>
      </c>
      <c r="C200" s="107">
        <f>'Мсетка7-10'!H309</f>
        <v>0</v>
      </c>
    </row>
    <row r="201" spans="1:3" ht="12.75">
      <c r="A201" s="105">
        <v>196</v>
      </c>
      <c r="B201" s="106">
        <f>'Мсетка7-10'!E304</f>
        <v>0</v>
      </c>
      <c r="C201" s="107">
        <f>'Мсетка7-10'!I298</f>
        <v>0</v>
      </c>
    </row>
    <row r="202" spans="1:3" ht="12.75">
      <c r="A202" s="105">
        <v>197</v>
      </c>
      <c r="B202" s="106">
        <f>'Мсетка7-10'!E320</f>
        <v>0</v>
      </c>
      <c r="C202" s="107">
        <f>'Мсетка7-10'!I300</f>
        <v>0</v>
      </c>
    </row>
    <row r="203" spans="1:3" ht="12.75">
      <c r="A203" s="105">
        <v>198</v>
      </c>
      <c r="B203" s="106">
        <f>'Мсетка7-10'!E311</f>
        <v>0</v>
      </c>
      <c r="C203" s="107">
        <f>'Мсетка7-10'!E314</f>
        <v>0</v>
      </c>
    </row>
    <row r="204" spans="1:3" ht="12.75">
      <c r="A204" s="105">
        <v>199</v>
      </c>
      <c r="B204" s="106">
        <f>'Мсетка7-10'!J299</f>
        <v>0</v>
      </c>
      <c r="C204" s="107">
        <f>'Мсетка7-10'!J301</f>
        <v>0</v>
      </c>
    </row>
    <row r="205" spans="1:3" ht="12.75">
      <c r="A205" s="105">
        <v>200</v>
      </c>
      <c r="B205" s="106">
        <f>'Мсетка7-10'!I304</f>
        <v>0</v>
      </c>
      <c r="C205" s="107">
        <f>'Мсетка7-10'!F298</f>
        <v>0</v>
      </c>
    </row>
    <row r="206" spans="1:3" ht="12.75">
      <c r="A206" s="105">
        <v>201</v>
      </c>
      <c r="B206" s="106">
        <f>'Мсетка7-10'!I308</f>
        <v>0</v>
      </c>
      <c r="C206" s="107">
        <f>'Мсетка7-10'!F300</f>
        <v>0</v>
      </c>
    </row>
    <row r="207" spans="1:3" ht="12.75">
      <c r="A207" s="105">
        <v>202</v>
      </c>
      <c r="B207" s="106">
        <f>'Мсетка7-10'!J306</f>
        <v>0</v>
      </c>
      <c r="C207" s="107">
        <f>'Мсетка7-10'!J309</f>
        <v>0</v>
      </c>
    </row>
    <row r="208" spans="1:3" ht="12.75">
      <c r="A208" s="105">
        <v>203</v>
      </c>
      <c r="B208" s="106">
        <f>'Мсетка7-10'!G299</f>
        <v>0</v>
      </c>
      <c r="C208" s="107">
        <f>'Мсетка7-10'!G301</f>
        <v>0</v>
      </c>
    </row>
    <row r="209" spans="1:3" ht="12.75">
      <c r="A209" s="105">
        <v>204</v>
      </c>
      <c r="B209" s="106">
        <f>'Мсетка7-10'!H316</f>
        <v>0</v>
      </c>
      <c r="C209" s="107">
        <f>'Мсетка7-10'!H333</f>
        <v>0</v>
      </c>
    </row>
    <row r="210" spans="1:3" ht="12.75">
      <c r="A210" s="105">
        <v>205</v>
      </c>
      <c r="B210" s="106">
        <f>'Мсетка7-10'!H320</f>
        <v>0</v>
      </c>
      <c r="C210" s="107">
        <f>'Мсетка7-10'!H335</f>
        <v>0</v>
      </c>
    </row>
    <row r="211" spans="1:3" ht="12.75">
      <c r="A211" s="105">
        <v>206</v>
      </c>
      <c r="B211" s="106">
        <f>'Мсетка7-10'!I314</f>
        <v>0</v>
      </c>
      <c r="C211" s="107">
        <f>'Мсетка7-10'!I326</f>
        <v>0</v>
      </c>
    </row>
    <row r="212" spans="1:3" ht="12.75">
      <c r="A212" s="105">
        <v>207</v>
      </c>
      <c r="B212" s="106">
        <f>'Мсетка7-10'!I322</f>
        <v>0</v>
      </c>
      <c r="C212" s="107">
        <f>'Мсетка7-10'!I328</f>
        <v>0</v>
      </c>
    </row>
    <row r="213" spans="1:3" ht="12.75">
      <c r="A213" s="105">
        <v>208</v>
      </c>
      <c r="B213" s="106">
        <f>'Мсетка7-10'!J318</f>
        <v>0</v>
      </c>
      <c r="C213" s="107">
        <f>'Мсетка7-10'!J324</f>
        <v>0</v>
      </c>
    </row>
    <row r="214" spans="1:3" ht="12.75">
      <c r="A214" s="105">
        <v>209</v>
      </c>
      <c r="B214" s="106">
        <f>'Мсетка7-10'!J327</f>
        <v>0</v>
      </c>
      <c r="C214" s="107">
        <f>'Мсетка7-10'!J329</f>
        <v>0</v>
      </c>
    </row>
    <row r="215" spans="1:3" ht="12.75">
      <c r="A215" s="105">
        <v>210</v>
      </c>
      <c r="B215" s="106">
        <f>'Мсетка7-10'!J334</f>
        <v>0</v>
      </c>
      <c r="C215" s="107">
        <f>'Мсетка7-10'!J337</f>
        <v>0</v>
      </c>
    </row>
    <row r="216" spans="1:3" ht="12.75">
      <c r="A216" s="105">
        <v>211</v>
      </c>
      <c r="B216" s="106">
        <f>'Мсетка7-10'!G327</f>
        <v>0</v>
      </c>
      <c r="C216" s="107">
        <f>'Мсетка7-10'!G329</f>
        <v>0</v>
      </c>
    </row>
    <row r="217" spans="1:3" ht="12.75">
      <c r="A217" s="105">
        <v>212</v>
      </c>
      <c r="B217" s="106" t="str">
        <f>'Мсетка1-4'!C5</f>
        <v>Хуснутдинов Радмир, УФАг</v>
      </c>
      <c r="C217" s="107" t="str">
        <f>'Мсетка5-6'!B4</f>
        <v>_</v>
      </c>
    </row>
    <row r="218" spans="1:3" ht="12.75">
      <c r="A218" s="105">
        <v>213</v>
      </c>
      <c r="B218" s="106" t="str">
        <f>'Мсетка1-4'!C13</f>
        <v>Мугинов Максим, РКИс</v>
      </c>
      <c r="C218" s="107" t="str">
        <f>'Мсетка5-6'!B8</f>
        <v>_</v>
      </c>
    </row>
    <row r="219" spans="1:3" ht="12.75">
      <c r="A219" s="105">
        <v>214</v>
      </c>
      <c r="B219" s="106" t="str">
        <f>'Мсетка1-4'!C17</f>
        <v>Гатиятов Азамат, РБТс</v>
      </c>
      <c r="C219" s="107" t="str">
        <f>'Мсетка5-6'!B10</f>
        <v>_</v>
      </c>
    </row>
    <row r="220" spans="1:3" ht="12.75">
      <c r="A220" s="105">
        <v>215</v>
      </c>
      <c r="B220" s="106" t="str">
        <f>'Мсетка1-4'!C21</f>
        <v>Дерюгин Родион, ОКТг</v>
      </c>
      <c r="C220" s="107" t="str">
        <f>'Мсетка5-6'!B12</f>
        <v>_</v>
      </c>
    </row>
    <row r="221" spans="1:3" ht="12.75">
      <c r="A221" s="105">
        <v>216</v>
      </c>
      <c r="B221" s="106" t="str">
        <f>'Мсетка1-4'!C25</f>
        <v>Филенков Иван, РКЛс</v>
      </c>
      <c r="C221" s="107" t="str">
        <f>'Мсетка5-6'!B14</f>
        <v>_</v>
      </c>
    </row>
    <row r="222" spans="1:3" ht="12.75">
      <c r="A222" s="105">
        <v>217</v>
      </c>
      <c r="B222" s="106" t="str">
        <f>'Мсетка1-4'!C29</f>
        <v>Филенков Михаил, РКЛс</v>
      </c>
      <c r="C222" s="107" t="str">
        <f>'Мсетка5-6'!B16</f>
        <v>_</v>
      </c>
    </row>
    <row r="223" spans="1:3" ht="12.75">
      <c r="A223" s="105">
        <v>218</v>
      </c>
      <c r="B223" s="106" t="str">
        <f>'Мсетка1-4'!C33</f>
        <v>Ильин Валерий, РМШс</v>
      </c>
      <c r="C223" s="107" t="str">
        <f>'Мсетка5-6'!B18</f>
        <v>_</v>
      </c>
    </row>
    <row r="224" spans="1:3" ht="12.75">
      <c r="A224" s="105">
        <v>219</v>
      </c>
      <c r="B224" s="106" t="str">
        <f>'Мсетка1-4'!C37</f>
        <v>Шамратов Олег, РМШс</v>
      </c>
      <c r="C224" s="107" t="str">
        <f>'Мсетка5-6'!B20</f>
        <v>_</v>
      </c>
    </row>
    <row r="225" spans="1:3" ht="12.75">
      <c r="A225" s="105">
        <v>220</v>
      </c>
      <c r="B225" s="106" t="str">
        <f>'Мсетка1-4'!C41</f>
        <v>Гарипов Алтынсура, РМЕс</v>
      </c>
      <c r="C225" s="107" t="str">
        <f>'Мсетка5-6'!B22</f>
        <v>_</v>
      </c>
    </row>
    <row r="226" spans="1:3" ht="12.75">
      <c r="A226" s="105">
        <v>221</v>
      </c>
      <c r="B226" s="106" t="str">
        <f>'Мсетка1-4'!C45</f>
        <v>Каримов Ильнар, РБВс</v>
      </c>
      <c r="C226" s="107" t="str">
        <f>'Мсетка5-6'!B24</f>
        <v>_</v>
      </c>
    </row>
    <row r="227" spans="1:3" ht="12.75">
      <c r="A227" s="105">
        <v>222</v>
      </c>
      <c r="B227" s="106" t="str">
        <f>'Мсетка1-4'!C49</f>
        <v>Габдрафиков Тимур, РБКс</v>
      </c>
      <c r="C227" s="107" t="str">
        <f>'Мсетка5-6'!B26</f>
        <v>_</v>
      </c>
    </row>
    <row r="228" spans="1:3" ht="12.75">
      <c r="A228" s="105">
        <v>223</v>
      </c>
      <c r="B228" s="106" t="str">
        <f>'Мсетка1-4'!C53</f>
        <v>Хакимов Арсен, РБКс</v>
      </c>
      <c r="C228" s="107" t="str">
        <f>'Мсетка5-6'!B28</f>
        <v>_</v>
      </c>
    </row>
    <row r="229" spans="1:3" ht="12.75">
      <c r="A229" s="105">
        <v>224</v>
      </c>
      <c r="B229" s="106" t="str">
        <f>'Мсетка1-4'!C57</f>
        <v>Мухамадиев Айнур, РБВс</v>
      </c>
      <c r="C229" s="107" t="str">
        <f>'Мсетка5-6'!B30</f>
        <v>_</v>
      </c>
    </row>
    <row r="230" spans="1:3" ht="12.75">
      <c r="A230" s="105">
        <v>225</v>
      </c>
      <c r="B230" s="106" t="str">
        <f>'Мсетка1-4'!C61</f>
        <v>Сайфутдинов Тимур, РНУс</v>
      </c>
      <c r="C230" s="107" t="str">
        <f>'Мсетка5-6'!B32</f>
        <v>_</v>
      </c>
    </row>
    <row r="231" spans="1:3" ht="12.75">
      <c r="A231" s="105">
        <v>226</v>
      </c>
      <c r="B231" s="106" t="str">
        <f>'Мсетка1-4'!C65</f>
        <v>Макаров Роман, РККс</v>
      </c>
      <c r="C231" s="107" t="str">
        <f>'Мсетка5-6'!B34</f>
        <v>_</v>
      </c>
    </row>
    <row r="232" spans="1:3" ht="12.75">
      <c r="A232" s="105">
        <v>227</v>
      </c>
      <c r="B232" s="106" t="str">
        <f>'Мсетка1-4'!C71</f>
        <v>Каипов Спартак, РХАс</v>
      </c>
      <c r="C232" s="107" t="str">
        <f>'Мсетка5-6'!B36</f>
        <v>_</v>
      </c>
    </row>
    <row r="233" spans="1:3" ht="12.75">
      <c r="A233" s="105">
        <v>228</v>
      </c>
      <c r="B233" s="106" t="str">
        <f>'Мсетка1-4'!C75</f>
        <v>Каримов Азамат, РСАс</v>
      </c>
      <c r="C233" s="107" t="str">
        <f>'Мсетка5-6'!B38</f>
        <v>_</v>
      </c>
    </row>
    <row r="234" spans="1:3" ht="12.75">
      <c r="A234" s="105">
        <v>229</v>
      </c>
      <c r="B234" s="106" t="str">
        <f>'Мсетка1-4'!C79</f>
        <v>Набиев Рамзан, НЕФг</v>
      </c>
      <c r="C234" s="107" t="str">
        <f>'Мсетка5-6'!B40</f>
        <v>_</v>
      </c>
    </row>
    <row r="235" spans="1:3" ht="12.75">
      <c r="A235" s="105">
        <v>230</v>
      </c>
      <c r="B235" s="106" t="str">
        <f>'Мсетка1-4'!C83</f>
        <v>Ахметшин Ильяс, РБУс</v>
      </c>
      <c r="C235" s="107" t="str">
        <f>'Мсетка5-6'!B42</f>
        <v>_</v>
      </c>
    </row>
    <row r="236" spans="1:3" ht="12.75">
      <c r="A236" s="105">
        <v>231</v>
      </c>
      <c r="B236" s="106" t="str">
        <f>'Мсетка1-4'!C87</f>
        <v>Евсеев Иван, РАЛс</v>
      </c>
      <c r="C236" s="107" t="str">
        <f>'Мсетка5-6'!B44</f>
        <v>_</v>
      </c>
    </row>
    <row r="237" spans="1:3" ht="12.75">
      <c r="A237" s="105">
        <v>232</v>
      </c>
      <c r="B237" s="106" t="str">
        <f>'Мсетка1-4'!C91</f>
        <v>Уразгильдин Ямиль, РБМг</v>
      </c>
      <c r="C237" s="107" t="str">
        <f>'Мсетка5-6'!B46</f>
        <v>_</v>
      </c>
    </row>
    <row r="238" spans="1:3" ht="12.75">
      <c r="A238" s="105">
        <v>233</v>
      </c>
      <c r="B238" s="106" t="str">
        <f>'Мсетка1-4'!C95</f>
        <v>Миранов Тимур, РКРс</v>
      </c>
      <c r="C238" s="107" t="str">
        <f>'Мсетка5-6'!B48</f>
        <v>_</v>
      </c>
    </row>
    <row r="239" spans="1:3" ht="12.75">
      <c r="A239" s="105">
        <v>234</v>
      </c>
      <c r="B239" s="106" t="str">
        <f>'Мсетка1-4'!C99</f>
        <v>Хасанов Булат, РБУс</v>
      </c>
      <c r="C239" s="107" t="str">
        <f>'Мсетка5-6'!B50</f>
        <v>_</v>
      </c>
    </row>
    <row r="240" spans="1:3" ht="12.75">
      <c r="A240" s="105">
        <v>235</v>
      </c>
      <c r="B240" s="106" t="str">
        <f>'Мсетка1-4'!C103</f>
        <v>Балабанов Альберт, УФАг</v>
      </c>
      <c r="C240" s="107" t="str">
        <f>'Мсетка5-6'!B52</f>
        <v>_</v>
      </c>
    </row>
    <row r="241" spans="1:3" ht="12.75">
      <c r="A241" s="105">
        <v>236</v>
      </c>
      <c r="B241" s="106" t="str">
        <f>'Мсетка1-4'!C107</f>
        <v>Хабиров Камиль, РКРс</v>
      </c>
      <c r="C241" s="107" t="str">
        <f>'Мсетка5-6'!B54</f>
        <v>_</v>
      </c>
    </row>
    <row r="242" spans="1:3" ht="12.75">
      <c r="A242" s="105">
        <v>237</v>
      </c>
      <c r="B242" s="106" t="str">
        <f>'Мсетка1-4'!C111</f>
        <v>Харисов Айдар, РЕРс</v>
      </c>
      <c r="C242" s="107" t="str">
        <f>'Мсетка5-6'!B56</f>
        <v>_</v>
      </c>
    </row>
    <row r="243" spans="1:3" ht="12.75">
      <c r="A243" s="105">
        <v>238</v>
      </c>
      <c r="B243" s="106" t="str">
        <f>'Мсетка1-4'!C115</f>
        <v>Быков Станислав, РБКс</v>
      </c>
      <c r="C243" s="107" t="str">
        <f>'Мсетка5-6'!B58</f>
        <v>_</v>
      </c>
    </row>
    <row r="244" spans="1:3" ht="12.75">
      <c r="A244" s="105">
        <v>239</v>
      </c>
      <c r="B244" s="106" t="str">
        <f>'Мсетка1-4'!C119</f>
        <v>Мифтахов Руслан, РЕРс</v>
      </c>
      <c r="C244" s="107" t="str">
        <f>'Мсетка5-6'!B60</f>
        <v>_</v>
      </c>
    </row>
    <row r="245" spans="1:3" ht="12.75">
      <c r="A245" s="105">
        <v>240</v>
      </c>
      <c r="B245" s="106" t="str">
        <f>'Мсетка1-4'!C123</f>
        <v>Атыпов Глеб, НЕФг</v>
      </c>
      <c r="C245" s="107" t="str">
        <f>'Мсетка5-6'!B62</f>
        <v>_</v>
      </c>
    </row>
    <row r="246" spans="1:3" ht="12.75">
      <c r="A246" s="105">
        <v>241</v>
      </c>
      <c r="B246" s="106" t="str">
        <f>'Мсетка1-4'!C127</f>
        <v>Гильмуранов Никита, РТАс</v>
      </c>
      <c r="C246" s="107" t="str">
        <f>'Мсетка5-6'!B64</f>
        <v>_</v>
      </c>
    </row>
    <row r="247" spans="1:3" ht="12.75">
      <c r="A247" s="105">
        <v>242</v>
      </c>
      <c r="B247" s="106" t="str">
        <f>'Мсетка1-4'!C131</f>
        <v>Гумеров Мансур, СИБг</v>
      </c>
      <c r="C247" s="107" t="str">
        <f>'Мсетка5-6'!B66</f>
        <v>_</v>
      </c>
    </row>
    <row r="248" spans="1:3" ht="12.75">
      <c r="A248" s="105">
        <v>243</v>
      </c>
      <c r="B248" s="106" t="str">
        <f>'Мсетка1-4'!C137</f>
        <v>Исянбаев Тагир, СИБг</v>
      </c>
      <c r="C248" s="107" t="str">
        <f>'Мсетка5-6'!B73</f>
        <v>_</v>
      </c>
    </row>
    <row r="249" spans="1:3" ht="12.75">
      <c r="A249" s="105">
        <v>244</v>
      </c>
      <c r="B249" s="106" t="str">
        <f>'Мсетка1-4'!C141</f>
        <v>Ахметшин Шамиль, РЧЕс</v>
      </c>
      <c r="C249" s="107" t="str">
        <f>'Мсетка5-6'!B75</f>
        <v>_</v>
      </c>
    </row>
    <row r="250" spans="1:3" ht="12.75">
      <c r="A250" s="105">
        <v>245</v>
      </c>
      <c r="B250" s="106" t="str">
        <f>'Мсетка1-4'!C145</f>
        <v>Михалев Роман, РНУс</v>
      </c>
      <c r="C250" s="107" t="str">
        <f>'Мсетка5-6'!B77</f>
        <v>_</v>
      </c>
    </row>
    <row r="251" spans="1:3" ht="12.75">
      <c r="A251" s="105">
        <v>246</v>
      </c>
      <c r="B251" s="106" t="str">
        <f>'Мсетка1-4'!C149</f>
        <v>Гайнанов Урал, РКИс</v>
      </c>
      <c r="C251" s="107" t="str">
        <f>'Мсетка5-6'!B79</f>
        <v>_</v>
      </c>
    </row>
    <row r="252" spans="1:3" ht="12.75">
      <c r="A252" s="105">
        <v>247</v>
      </c>
      <c r="B252" s="106" t="str">
        <f>'Мсетка1-4'!C153</f>
        <v>Макаров Кирилл, РККс</v>
      </c>
      <c r="C252" s="107" t="str">
        <f>'Мсетка5-6'!B81</f>
        <v>_</v>
      </c>
    </row>
    <row r="253" spans="1:3" ht="12.75">
      <c r="A253" s="105">
        <v>248</v>
      </c>
      <c r="B253" s="106" t="str">
        <f>'Мсетка1-4'!C157</f>
        <v>Гимазов Айрат, РКИс</v>
      </c>
      <c r="C253" s="107" t="str">
        <f>'Мсетка5-6'!B83</f>
        <v>_</v>
      </c>
    </row>
    <row r="254" spans="1:3" ht="12.75">
      <c r="A254" s="105">
        <v>249</v>
      </c>
      <c r="B254" s="106" t="str">
        <f>'Мсетка1-4'!C161</f>
        <v>Ульмаскулов Вильдан, РКРс</v>
      </c>
      <c r="C254" s="107" t="str">
        <f>'Мсетка5-6'!B85</f>
        <v>_</v>
      </c>
    </row>
    <row r="255" spans="1:3" ht="12.75">
      <c r="A255" s="105">
        <v>250</v>
      </c>
      <c r="B255" s="106" t="str">
        <f>'Мсетка1-4'!C165</f>
        <v>Файзуллин Даниэль, ОКТг</v>
      </c>
      <c r="C255" s="107" t="str">
        <f>'Мсетка5-6'!B87</f>
        <v>_</v>
      </c>
    </row>
    <row r="256" spans="1:3" ht="12.75">
      <c r="A256" s="105">
        <v>251</v>
      </c>
      <c r="B256" s="106" t="str">
        <f>'Мсетка1-4'!C169</f>
        <v>Нураев Батыр, РХАс</v>
      </c>
      <c r="C256" s="107" t="str">
        <f>'Мсетка5-6'!B89</f>
        <v>_</v>
      </c>
    </row>
    <row r="257" spans="1:3" ht="12.75">
      <c r="A257" s="105">
        <v>252</v>
      </c>
      <c r="B257" s="106" t="str">
        <f>'Мсетка1-4'!C173</f>
        <v>Шагиев Ильшат, РМЕс</v>
      </c>
      <c r="C257" s="107" t="str">
        <f>'Мсетка5-6'!B91</f>
        <v>_</v>
      </c>
    </row>
    <row r="258" spans="1:3" ht="12.75">
      <c r="A258" s="105">
        <v>253</v>
      </c>
      <c r="B258" s="106" t="str">
        <f>'Мсетка1-4'!C177</f>
        <v>Саитов Флюр, РБМг</v>
      </c>
      <c r="C258" s="107" t="str">
        <f>'Мсетка5-6'!B93</f>
        <v>_</v>
      </c>
    </row>
    <row r="259" spans="1:3" ht="12.75">
      <c r="A259" s="105">
        <v>254</v>
      </c>
      <c r="B259" s="106" t="str">
        <f>'Мсетка1-4'!C181</f>
        <v>Ахметгареев Влад, РАЛс</v>
      </c>
      <c r="C259" s="107" t="str">
        <f>'Мсетка5-6'!B95</f>
        <v>_</v>
      </c>
    </row>
    <row r="260" spans="1:3" ht="12.75">
      <c r="A260" s="105">
        <v>255</v>
      </c>
      <c r="B260" s="106" t="str">
        <f>'Мсетка1-4'!C185</f>
        <v>Ахметшин Ильназ, РБУс</v>
      </c>
      <c r="C260" s="107" t="str">
        <f>'Мсетка5-6'!B97</f>
        <v>_</v>
      </c>
    </row>
    <row r="261" spans="1:3" ht="12.75">
      <c r="A261" s="105">
        <v>256</v>
      </c>
      <c r="B261" s="106" t="str">
        <f>'Мсетка1-4'!C189</f>
        <v>Шайхалиев Булат, НЕФг</v>
      </c>
      <c r="C261" s="107" t="str">
        <f>'Мсетка5-6'!B99</f>
        <v>_</v>
      </c>
    </row>
    <row r="262" spans="1:3" ht="12.75">
      <c r="A262" s="105">
        <v>257</v>
      </c>
      <c r="B262" s="106" t="str">
        <f>'Мсетка1-4'!C193</f>
        <v>Самарин Данил, РСАс</v>
      </c>
      <c r="C262" s="107" t="str">
        <f>'Мсетка5-6'!B101</f>
        <v>_</v>
      </c>
    </row>
    <row r="263" spans="1:3" ht="12.75">
      <c r="A263" s="105">
        <v>258</v>
      </c>
      <c r="B263" s="106" t="str">
        <f>'Мсетка1-4'!C197</f>
        <v>Фролов Роман, УФАг</v>
      </c>
      <c r="C263" s="107" t="str">
        <f>'Мсетка5-6'!B103</f>
        <v>_</v>
      </c>
    </row>
    <row r="264" spans="1:3" ht="12.75">
      <c r="A264" s="105">
        <v>259</v>
      </c>
      <c r="B264" s="106" t="str">
        <f>'Мсетка1-4'!C203</f>
        <v>Шамыков Кирилл, РМШс</v>
      </c>
      <c r="C264" s="107" t="str">
        <f>'Мсетка5-6'!B105</f>
        <v>_</v>
      </c>
    </row>
    <row r="265" spans="1:3" ht="12.75">
      <c r="A265" s="105">
        <v>260</v>
      </c>
      <c r="B265" s="106" t="str">
        <f>'Мсетка1-4'!C207</f>
        <v>Саитгареев Ильнур, РСАс</v>
      </c>
      <c r="C265" s="107" t="str">
        <f>'Мсетка5-6'!B107</f>
        <v>_</v>
      </c>
    </row>
    <row r="266" spans="1:3" ht="12.75">
      <c r="A266" s="105">
        <v>261</v>
      </c>
      <c r="B266" s="106" t="str">
        <f>'Мсетка1-4'!C211</f>
        <v>Камалиев Динис, РБВс</v>
      </c>
      <c r="C266" s="107" t="str">
        <f>'Мсетка5-6'!B109</f>
        <v>_</v>
      </c>
    </row>
    <row r="267" spans="1:3" ht="12.75">
      <c r="A267" s="105">
        <v>262</v>
      </c>
      <c r="B267" s="106" t="str">
        <f>'Мсетка1-4'!C215</f>
        <v>Мухамадеев Анвар, РБТс</v>
      </c>
      <c r="C267" s="107" t="str">
        <f>'Мсетка5-6'!B111</f>
        <v>_</v>
      </c>
    </row>
    <row r="268" spans="1:3" ht="12.75">
      <c r="A268" s="105">
        <v>263</v>
      </c>
      <c r="B268" s="106" t="str">
        <f>'Мсетка1-4'!C219</f>
        <v>Басыров Ильяс, РАЛс</v>
      </c>
      <c r="C268" s="107" t="str">
        <f>'Мсетка5-6'!B113</f>
        <v>_</v>
      </c>
    </row>
    <row r="269" spans="1:3" ht="12.75">
      <c r="A269" s="105">
        <v>264</v>
      </c>
      <c r="B269" s="106" t="str">
        <f>'Мсетка1-4'!C223</f>
        <v>Юртбаков Динис, РБМг</v>
      </c>
      <c r="C269" s="107" t="str">
        <f>'Мсетка5-6'!B115</f>
        <v>_</v>
      </c>
    </row>
    <row r="270" spans="1:3" ht="12.75">
      <c r="A270" s="105">
        <v>265</v>
      </c>
      <c r="B270" s="106" t="str">
        <f>'Мсетка1-4'!C227</f>
        <v>Абдрахманов Ильнур, РМЕс</v>
      </c>
      <c r="C270" s="107" t="str">
        <f>'Мсетка5-6'!B117</f>
        <v>_</v>
      </c>
    </row>
    <row r="271" spans="1:3" ht="12.75">
      <c r="A271" s="105">
        <v>266</v>
      </c>
      <c r="B271" s="106" t="str">
        <f>'Мсетка1-4'!C231</f>
        <v>Ярмухаметов Булат, РХАс</v>
      </c>
      <c r="C271" s="107" t="str">
        <f>'Мсетка5-6'!B119</f>
        <v>_</v>
      </c>
    </row>
    <row r="272" spans="1:3" ht="12.75">
      <c r="A272" s="105">
        <v>267</v>
      </c>
      <c r="B272" s="106" t="str">
        <f>'Мсетка1-4'!C235</f>
        <v>Мирун Александр, ОКТг</v>
      </c>
      <c r="C272" s="107" t="str">
        <f>'Мсетка5-6'!B121</f>
        <v>_</v>
      </c>
    </row>
    <row r="273" spans="1:3" ht="12.75">
      <c r="A273" s="105">
        <v>268</v>
      </c>
      <c r="B273" s="106" t="str">
        <f>'Мсетка1-4'!C239</f>
        <v>Шарипов Александр, РКЛс</v>
      </c>
      <c r="C273" s="107" t="str">
        <f>'Мсетка5-6'!B123</f>
        <v>_</v>
      </c>
    </row>
    <row r="274" spans="1:3" ht="12.75">
      <c r="A274" s="105">
        <v>269</v>
      </c>
      <c r="B274" s="106" t="str">
        <f>'Мсетка1-4'!C243</f>
        <v>Хаматгалимов Эдуард, РККс</v>
      </c>
      <c r="C274" s="107" t="str">
        <f>'Мсетка5-6'!B125</f>
        <v>_</v>
      </c>
    </row>
    <row r="275" spans="1:3" ht="12.75">
      <c r="A275" s="105">
        <v>270</v>
      </c>
      <c r="B275" s="106" t="str">
        <f>'Мсетка1-4'!C247</f>
        <v>Гафуров Марат, РЕРс</v>
      </c>
      <c r="C275" s="107" t="str">
        <f>'Мсетка5-6'!B127</f>
        <v>_</v>
      </c>
    </row>
    <row r="276" spans="1:3" ht="12.75">
      <c r="A276" s="105">
        <v>271</v>
      </c>
      <c r="B276" s="106" t="str">
        <f>'Мсетка1-4'!C251</f>
        <v>Безматерных Иван, РНУс</v>
      </c>
      <c r="C276" s="107" t="str">
        <f>'Мсетка5-6'!B129</f>
        <v>_</v>
      </c>
    </row>
    <row r="277" spans="1:3" ht="12.75">
      <c r="A277" s="105">
        <v>272</v>
      </c>
      <c r="B277" s="106" t="str">
        <f>'Мсетка1-4'!C255</f>
        <v>Сафаров Ильнар, РБТс</v>
      </c>
      <c r="C277" s="107" t="str">
        <f>'Мсетка5-6'!B131</f>
        <v>_</v>
      </c>
    </row>
    <row r="278" spans="1:3" ht="12.75">
      <c r="A278" s="105">
        <v>273</v>
      </c>
      <c r="B278" s="106" t="str">
        <f>'Мсетка1-4'!C263</f>
        <v>Суюндуков Фанис, СИБг</v>
      </c>
      <c r="C278" s="107" t="str">
        <f>'Мсетка5-6'!B135</f>
        <v>_</v>
      </c>
    </row>
    <row r="279" spans="1:3" ht="12.75">
      <c r="A279" s="105">
        <v>274</v>
      </c>
      <c r="B279" s="106" t="str">
        <f>'Мсетка5-6'!C5</f>
        <v>Шаймиев Максим, РТАс</v>
      </c>
      <c r="C279" s="107" t="str">
        <f>'Мсетка7-10'!B227</f>
        <v>_</v>
      </c>
    </row>
    <row r="280" spans="1:3" ht="12.75">
      <c r="A280" s="105">
        <v>275</v>
      </c>
      <c r="B280" s="106" t="str">
        <f>'Мсетка5-6'!C134</f>
        <v>Иргалиев Ильдар, РЧЕс</v>
      </c>
      <c r="C280" s="107" t="str">
        <f>'Мсетка7-10'!B289</f>
        <v>_</v>
      </c>
    </row>
    <row r="281" spans="1:3" ht="12.75">
      <c r="A281" s="105">
        <v>276</v>
      </c>
      <c r="B281" s="106">
        <f>'Мсетка7-10'!C228</f>
        <v>0</v>
      </c>
      <c r="C281" s="107" t="str">
        <f>'Мсетка7-10'!B297</f>
        <v>_</v>
      </c>
    </row>
    <row r="282" spans="1:3" ht="12.75">
      <c r="A282" s="105">
        <v>277</v>
      </c>
      <c r="B282" s="106">
        <f>'Мсетка7-10'!C288</f>
        <v>0</v>
      </c>
      <c r="C282" s="107" t="str">
        <f>'Мсетка7-10'!B327</f>
        <v>_</v>
      </c>
    </row>
    <row r="283" spans="1:3" ht="12.75">
      <c r="A283" s="105">
        <v>278</v>
      </c>
      <c r="B283" s="106">
        <f>'Мсетка7-10'!C298</f>
        <v>0</v>
      </c>
      <c r="C283" s="107" t="str">
        <f>'Мсетка7-10'!G311</f>
        <v>_</v>
      </c>
    </row>
    <row r="284" spans="1:3" ht="12.75">
      <c r="A284" s="105">
        <v>279</v>
      </c>
      <c r="B284" s="106">
        <f>'Мсетка7-10'!C326</f>
        <v>0</v>
      </c>
      <c r="C284" s="107" t="str">
        <f>'Мсетка7-10'!G325</f>
        <v>_</v>
      </c>
    </row>
    <row r="285" spans="1:3" ht="12.75">
      <c r="A285" s="105">
        <v>280</v>
      </c>
      <c r="B285" s="106">
        <f>'Мсетка7-10'!H312</f>
        <v>0</v>
      </c>
      <c r="C285" s="107" t="str">
        <f>'Мсетка7-10'!H331</f>
        <v>_</v>
      </c>
    </row>
    <row r="286" spans="1:3" ht="12.75">
      <c r="A286" s="105">
        <v>281</v>
      </c>
      <c r="B286" s="106">
        <f>'Мсетка7-10'!H324</f>
        <v>0</v>
      </c>
      <c r="C286" s="107" t="str">
        <f>'Мсетка7-10'!H337</f>
        <v>_</v>
      </c>
    </row>
    <row r="287" spans="1:3" ht="12.75">
      <c r="A287" s="105">
        <v>282</v>
      </c>
      <c r="B287" s="106">
        <f>'Мсетка7-10'!I332</f>
        <v>0</v>
      </c>
      <c r="C287" s="107" t="str">
        <f>'Мсетка7-10'!F326</f>
        <v>_</v>
      </c>
    </row>
    <row r="288" spans="1:3" ht="12.75">
      <c r="A288" s="105">
        <v>283</v>
      </c>
      <c r="B288" s="106">
        <f>'Мсетка7-10'!I336</f>
        <v>0</v>
      </c>
      <c r="C288" s="107" t="str">
        <f>'Мсетка7-10'!F328</f>
        <v>_</v>
      </c>
    </row>
    <row r="289" spans="1:3" ht="12.75">
      <c r="A289" s="105">
        <v>284</v>
      </c>
      <c r="B289" s="106" t="str">
        <f>'Мсетка5-6'!E24</f>
        <v>Абдрахманов Ильнур, РМЕс</v>
      </c>
      <c r="C289" s="107" t="str">
        <f>'Мсетка7-10'!B97</f>
        <v>Басыров Ильяс, РАЛс</v>
      </c>
    </row>
    <row r="290" spans="1:3" ht="12.75">
      <c r="A290" s="105">
        <v>285</v>
      </c>
      <c r="B290" s="106" t="str">
        <f>'Мсетка7-10'!H63</f>
        <v>Абдрахманов Ильнур, РМЕс</v>
      </c>
      <c r="C290" s="107" t="str">
        <f>'Мсетка7-10'!G80</f>
        <v>Безматерных Иван, РНУс</v>
      </c>
    </row>
    <row r="291" spans="1:3" ht="12.75">
      <c r="A291" s="105">
        <v>286</v>
      </c>
      <c r="B291" s="106" t="str">
        <f>'Мсетка7-10'!J69</f>
        <v>Абдрахманов Ильнур, РМЕс</v>
      </c>
      <c r="C291" s="107" t="str">
        <f>'Мсетка7-10'!J75</f>
        <v>Сафаров Ильнар, РБТс</v>
      </c>
    </row>
    <row r="292" spans="1:3" ht="12.75">
      <c r="A292" s="105">
        <v>287</v>
      </c>
      <c r="B292" s="106" t="str">
        <f>'Мсетка7-10'!I65</f>
        <v>Абдрахманов Ильнур, РМЕс</v>
      </c>
      <c r="C292" s="107" t="str">
        <f>'Мсетка7-10'!I59</f>
        <v>Уразгильдин Ямиль, РБМг</v>
      </c>
    </row>
    <row r="293" spans="1:3" ht="12.75">
      <c r="A293" s="105">
        <v>288</v>
      </c>
      <c r="B293" s="106" t="str">
        <f>'Мсетка1-4'!C9</f>
        <v>Анваров Фаил, РЧЕс</v>
      </c>
      <c r="C293" s="107" t="str">
        <f>'Мсетка5-6'!B6</f>
        <v>Шаймиев Максим, РТАс</v>
      </c>
    </row>
    <row r="294" spans="1:3" ht="12.75">
      <c r="A294" s="105">
        <v>289</v>
      </c>
      <c r="B294" s="106" t="str">
        <f>'Мсетка1-4'!D121</f>
        <v>Атыпов Глеб, НЕФг</v>
      </c>
      <c r="C294" s="107" t="str">
        <f>'Мсетка5-6'!C80</f>
        <v>Мифтахов Руслан, РЕРс</v>
      </c>
    </row>
    <row r="295" spans="1:3" ht="12.75">
      <c r="A295" s="105">
        <v>290</v>
      </c>
      <c r="B295" s="106" t="str">
        <f>'Мсетка7-10'!E100</f>
        <v>Ахметгареев Влад, РАЛс</v>
      </c>
      <c r="C295" s="107" t="str">
        <f>'Мсетка7-10'!I94</f>
        <v>Гарифуллин Данил, РТАс</v>
      </c>
    </row>
    <row r="296" spans="1:3" ht="12.75">
      <c r="A296" s="105">
        <v>291</v>
      </c>
      <c r="B296" s="106" t="str">
        <f>'Мсетка7-10'!D104</f>
        <v>Ахметгареев Влад, РАЛс</v>
      </c>
      <c r="C296" s="107" t="str">
        <f>'Мсетка7-10'!H101</f>
        <v>Ульмаскулов Вильдан, РКРс</v>
      </c>
    </row>
    <row r="297" spans="1:3" ht="12.75">
      <c r="A297" s="105">
        <v>292</v>
      </c>
      <c r="B297" s="106" t="str">
        <f>'Мсетка7-10'!C102</f>
        <v>Ахметгареев Влад, РАЛс</v>
      </c>
      <c r="C297" s="107" t="str">
        <f>'Мсетка7-10'!G111</f>
        <v>Шайхалиев Булат, НЕФг</v>
      </c>
    </row>
    <row r="298" spans="1:3" ht="12.75">
      <c r="A298" s="105">
        <v>293</v>
      </c>
      <c r="B298" s="106" t="str">
        <f>'Мсетка7-10'!C33</f>
        <v>Ахметшин Ильназ, РБУс</v>
      </c>
      <c r="C298" s="107" t="str">
        <f>'Мсетка7-10'!F27</f>
        <v>Быков Станислав, РБКс</v>
      </c>
    </row>
    <row r="299" spans="1:3" ht="12.75">
      <c r="A299" s="105">
        <v>294</v>
      </c>
      <c r="B299" s="106" t="str">
        <f>'Мсетка5-6'!F100</f>
        <v>Ахметшин Ильназ, РБУс</v>
      </c>
      <c r="C299" s="107" t="str">
        <f>'Мсетка7-10'!B78</f>
        <v>Каримов Азамат, РСАс</v>
      </c>
    </row>
    <row r="300" spans="1:3" ht="12.75">
      <c r="A300" s="105">
        <v>295</v>
      </c>
      <c r="B300" s="106" t="str">
        <f>'Мсетка5-6'!G95</f>
        <v>Ахметшин Ильназ, РБУс</v>
      </c>
      <c r="C300" s="107" t="str">
        <f>'Мсетка7-10'!B50</f>
        <v>Саитов Флюр, РБМг</v>
      </c>
    </row>
    <row r="301" spans="1:3" ht="12.75">
      <c r="A301" s="105">
        <v>296</v>
      </c>
      <c r="B301" s="106" t="str">
        <f>'Мсетка1-4'!D187</f>
        <v>Ахметшин Ильназ, РБУс</v>
      </c>
      <c r="C301" s="107" t="str">
        <f>'Мсетка5-6'!C43</f>
        <v>Шайхалиев Булат, НЕФг</v>
      </c>
    </row>
    <row r="302" spans="1:3" ht="12.75">
      <c r="A302" s="105">
        <v>297</v>
      </c>
      <c r="B302" s="106" t="str">
        <f>'Мсетка7-10'!C29</f>
        <v>Ахметшин Ильяс, РБУс</v>
      </c>
      <c r="C302" s="107" t="str">
        <f>'Мсетка7-10'!F25</f>
        <v>Макаров Кирилл, РККс</v>
      </c>
    </row>
    <row r="303" spans="1:3" ht="12.75">
      <c r="A303" s="105">
        <v>298</v>
      </c>
      <c r="B303" s="106" t="str">
        <f>'Мсетка7-10'!D27</f>
        <v>Ахметшин Ильяс, РБУс</v>
      </c>
      <c r="C303" s="107" t="str">
        <f>'Мсетка7-10'!I12</f>
        <v>Мирун Александр, ОКТг</v>
      </c>
    </row>
    <row r="304" spans="1:3" ht="12.75">
      <c r="A304" s="105">
        <v>299</v>
      </c>
      <c r="B304" s="106" t="str">
        <f>'Мсетка1-4'!D81</f>
        <v>Ахметшин Ильяс, РБУс</v>
      </c>
      <c r="C304" s="107" t="str">
        <f>'Мсетка5-6'!C100</f>
        <v>Набиев Рамзан, НЕФг</v>
      </c>
    </row>
    <row r="305" spans="1:3" ht="12.75">
      <c r="A305" s="105">
        <v>300</v>
      </c>
      <c r="B305" s="106" t="str">
        <f>'Мсетка5-6'!F39</f>
        <v>Ахметшин Ильяс, РБУс</v>
      </c>
      <c r="C305" s="107" t="str">
        <f>'Мсетка7-10'!B64</f>
        <v>Самарин Данил, РСАс</v>
      </c>
    </row>
    <row r="306" spans="1:3" ht="12.75">
      <c r="A306" s="105">
        <v>301</v>
      </c>
      <c r="B306" s="106" t="str">
        <f>'Мсетка5-6'!G42</f>
        <v>Ахметшин Ильяс, РБУс</v>
      </c>
      <c r="C306" s="107" t="str">
        <f>'Мсетка7-10'!B44</f>
        <v>Шагиев Ильшат, РМЕс</v>
      </c>
    </row>
    <row r="307" spans="1:3" ht="12.75">
      <c r="A307" s="105">
        <v>302</v>
      </c>
      <c r="B307" s="106" t="str">
        <f>'Мсетка7-10'!J123</f>
        <v>Ахметшин Шамиль, РЧЕс</v>
      </c>
      <c r="C307" s="107" t="str">
        <f>'Мсетка7-10'!J125</f>
        <v>Гатиятов Азамат, РБТс</v>
      </c>
    </row>
    <row r="308" spans="1:3" ht="12.75">
      <c r="A308" s="105">
        <v>303</v>
      </c>
      <c r="B308" s="106" t="str">
        <f>'Мсетка7-10'!H112</f>
        <v>Ахметшин Шамиль, РЧЕс</v>
      </c>
      <c r="C308" s="107" t="str">
        <f>'Мсетка7-10'!H129</f>
        <v>Шайхалиев Булат, НЕФг</v>
      </c>
    </row>
    <row r="309" spans="1:3" ht="12.75">
      <c r="A309" s="105">
        <v>304</v>
      </c>
      <c r="B309" s="106" t="str">
        <f>'Мсетка5-6'!F55</f>
        <v>Балабанов Альберт, УФАг</v>
      </c>
      <c r="C309" s="107" t="str">
        <f>'Мсетка7-10'!B68</f>
        <v>Гимазов Айрат, РКИс</v>
      </c>
    </row>
    <row r="310" spans="1:3" ht="12.75">
      <c r="A310" s="105">
        <v>305</v>
      </c>
      <c r="B310" s="106" t="str">
        <f>'Мсетка5-6'!H62</f>
        <v>Балабанов Альберт, УФАг</v>
      </c>
      <c r="C310" s="107" t="str">
        <f>'Мсетка7-10'!B30</f>
        <v>Макаров Кирилл, РККс</v>
      </c>
    </row>
    <row r="311" spans="1:3" ht="12.75">
      <c r="A311" s="105">
        <v>306</v>
      </c>
      <c r="B311" s="106" t="str">
        <f>'Мсетка5-6'!G58</f>
        <v>Балабанов Альберт, УФАг</v>
      </c>
      <c r="C311" s="107" t="str">
        <f>'Мсетка7-10'!B46</f>
        <v>Михалев Роман, РНУс</v>
      </c>
    </row>
    <row r="312" spans="1:3" ht="12.75">
      <c r="A312" s="105">
        <v>307</v>
      </c>
      <c r="B312" s="106" t="str">
        <f>'Мсетка7-10'!C17</f>
        <v>Балабанов Альберт, УФАг</v>
      </c>
      <c r="C312" s="107" t="str">
        <f>'Мсетка7-10'!F18</f>
        <v>Мугинов Максим, РКИс</v>
      </c>
    </row>
    <row r="313" spans="1:3" ht="12.75">
      <c r="A313" s="105">
        <v>308</v>
      </c>
      <c r="B313" s="106" t="str">
        <f>'Мсетка1-4'!D105</f>
        <v>Балабанов Альберт, УФАг</v>
      </c>
      <c r="C313" s="107" t="str">
        <f>'Мсетка5-6'!C88</f>
        <v>Хабиров Камиль, РКРс</v>
      </c>
    </row>
    <row r="314" spans="1:3" ht="12.75">
      <c r="A314" s="105">
        <v>309</v>
      </c>
      <c r="B314" s="106" t="str">
        <f>'Мсетка7-10'!I110</f>
        <v>Басыров Ильяс, РАЛс</v>
      </c>
      <c r="C314" s="107" t="str">
        <f>'Мсетка7-10'!I122</f>
        <v>Ахметшин Шамиль, РЧЕс</v>
      </c>
    </row>
    <row r="315" spans="1:3" ht="12.75">
      <c r="A315" s="105">
        <v>310</v>
      </c>
      <c r="B315" s="106" t="str">
        <f>'Мсетка7-10'!H108</f>
        <v>Басыров Ильяс, РАЛс</v>
      </c>
      <c r="C315" s="107" t="str">
        <f>'Мсетка7-10'!H127</f>
        <v>Гафуров Марат, РЕРс</v>
      </c>
    </row>
    <row r="316" spans="1:3" ht="12.75">
      <c r="A316" s="105">
        <v>311</v>
      </c>
      <c r="B316" s="106" t="str">
        <f>'Мсетка7-10'!J114</f>
        <v>Басыров Ильяс, РАЛс</v>
      </c>
      <c r="C316" s="107" t="str">
        <f>'Мсетка7-10'!J120</f>
        <v>Харисов Айдар, РЕРс</v>
      </c>
    </row>
    <row r="317" spans="1:3" ht="12.75">
      <c r="A317" s="105">
        <v>312</v>
      </c>
      <c r="B317" s="106" t="str">
        <f>'Мсетка7-10'!H81</f>
        <v>Безматерных Иван, РНУс</v>
      </c>
      <c r="C317" s="107" t="str">
        <f>'Мсетка7-10'!I77</f>
        <v>Атыпов Глеб, НЕФг</v>
      </c>
    </row>
    <row r="318" spans="1:3" ht="12.75">
      <c r="A318" s="105">
        <v>313</v>
      </c>
      <c r="B318" s="106" t="str">
        <f>'Мсетка5-6'!E8</f>
        <v>Безматерных Иван, РНУс</v>
      </c>
      <c r="C318" s="107" t="str">
        <f>'Мсетка7-10'!B93</f>
        <v>Гарифуллин Данил, РТАс</v>
      </c>
    </row>
    <row r="319" spans="1:3" ht="12.75">
      <c r="A319" s="105">
        <v>314</v>
      </c>
      <c r="B319" s="106" t="str">
        <f>'Мсетка1-4'!E109</f>
        <v>Быков Станислав, РБКс</v>
      </c>
      <c r="C319" s="107" t="str">
        <f>'Мсетка5-6'!E52</f>
        <v>Балабанов Альберт, УФАг</v>
      </c>
    </row>
    <row r="320" spans="1:3" ht="12.75">
      <c r="A320" s="105">
        <v>315</v>
      </c>
      <c r="B320" s="106" t="str">
        <f>'Мсетка7-10'!J19</f>
        <v>Быков Станислав, РБКс</v>
      </c>
      <c r="C320" s="107" t="str">
        <f>'Мсетка7-10'!J21</f>
        <v>Габдрафиков Тимур, РБКс</v>
      </c>
    </row>
    <row r="321" spans="1:3" ht="12.75">
      <c r="A321" s="105">
        <v>316</v>
      </c>
      <c r="B321" s="106" t="str">
        <f>'Мсетка1-4'!D113</f>
        <v>Быков Станислав, РБКс</v>
      </c>
      <c r="C321" s="107" t="str">
        <f>'Мсетка5-6'!C84</f>
        <v>Харисов Айдар, РЕРс</v>
      </c>
    </row>
    <row r="322" spans="1:3" ht="12.75">
      <c r="A322" s="105">
        <v>317</v>
      </c>
      <c r="B322" s="106" t="str">
        <f>'Мсетка5-6'!F23</f>
        <v>Габдрафиков Тимур, РБКс</v>
      </c>
      <c r="C322" s="107" t="str">
        <f>'Мсетка7-10'!B60</f>
        <v>Абдрахманов Ильнур, РМЕс</v>
      </c>
    </row>
    <row r="323" spans="1:3" ht="12.75">
      <c r="A323" s="105">
        <v>318</v>
      </c>
      <c r="B323" s="106" t="str">
        <f>'Мсетка1-4'!D47</f>
        <v>Габдрафиков Тимур, РБКс</v>
      </c>
      <c r="C323" s="107" t="str">
        <f>'Мсетка5-6'!C116</f>
        <v>Каримов Ильнар, РБВс</v>
      </c>
    </row>
    <row r="324" spans="1:3" ht="12.75">
      <c r="A324" s="105">
        <v>319</v>
      </c>
      <c r="B324" s="106" t="str">
        <f>'Мсетка5-6'!G26</f>
        <v>Габдрафиков Тимур, РБКс</v>
      </c>
      <c r="C324" s="107" t="str">
        <f>'Мсетка7-10'!B42</f>
        <v>Хакимов Арсен, РБКс</v>
      </c>
    </row>
    <row r="325" spans="1:3" ht="12.75">
      <c r="A325" s="105">
        <v>320</v>
      </c>
      <c r="B325" s="106" t="str">
        <f>'Мсетка5-6'!F76</f>
        <v>Гайнанов Урал, РКИс</v>
      </c>
      <c r="C325" s="107" t="str">
        <f>'Мсетка7-10'!B72</f>
        <v>Гильмуранов Никита, РТАс</v>
      </c>
    </row>
    <row r="326" spans="1:3" ht="12.75">
      <c r="A326" s="105">
        <v>321</v>
      </c>
      <c r="B326" s="106" t="str">
        <f>'Мсетка1-4'!D147</f>
        <v>Гайнанов Урал, РКИс</v>
      </c>
      <c r="C326" s="107" t="str">
        <f>'Мсетка5-6'!C63</f>
        <v>Михалев Роман, РНУс</v>
      </c>
    </row>
    <row r="327" spans="1:3" ht="12.75">
      <c r="A327" s="105">
        <v>322</v>
      </c>
      <c r="B327" s="106" t="str">
        <f>'Мсетка7-10'!H37</f>
        <v>Гайнанов Урал, РКИс</v>
      </c>
      <c r="C327" s="107" t="str">
        <f>'Мсетка7-10'!H42</f>
        <v>Филенков Иван, РКЛс</v>
      </c>
    </row>
    <row r="328" spans="1:3" ht="12.75">
      <c r="A328" s="105">
        <v>323</v>
      </c>
      <c r="B328" s="106" t="str">
        <f>'Мсетка7-10'!E79</f>
        <v>Гарипов Алтынсура, РМЕс</v>
      </c>
      <c r="C328" s="107" t="str">
        <f>'Мсетка7-10'!H47</f>
        <v>Евсеев Иван, РАЛс</v>
      </c>
    </row>
    <row r="329" spans="1:3" ht="12.75">
      <c r="A329" s="105">
        <v>324</v>
      </c>
      <c r="B329" s="106" t="str">
        <f>'Мсетка5-6'!E117</f>
        <v>Гарипов Алтынсура, РМЕс</v>
      </c>
      <c r="C329" s="107" t="str">
        <f>'Мсетка7-10'!B119</f>
        <v>Каримов Ильнар, РБВс</v>
      </c>
    </row>
    <row r="330" spans="1:3" ht="12.75">
      <c r="A330" s="105">
        <v>325</v>
      </c>
      <c r="B330" s="106" t="str">
        <f>'Мсетка7-10'!C81</f>
        <v>Гарипов Алтынсура, РМЕс</v>
      </c>
      <c r="C330" s="107" t="str">
        <f>'Мсетка7-10'!G74</f>
        <v>Мухамадеев Анвар, РБТс</v>
      </c>
    </row>
    <row r="331" spans="1:3" ht="12.75">
      <c r="A331" s="105">
        <v>326</v>
      </c>
      <c r="B331" s="106" t="str">
        <f>'Мсетка7-10'!D83</f>
        <v>Гарипов Алтынсура, РМЕс</v>
      </c>
      <c r="C331" s="107" t="str">
        <f>'Мсетка7-10'!G56</f>
        <v>Хаматгалимов Эдуард, РККс</v>
      </c>
    </row>
    <row r="332" spans="1:3" ht="12.75">
      <c r="A332" s="105">
        <v>327</v>
      </c>
      <c r="B332" s="106" t="str">
        <f>'Мсетка7-10'!C94</f>
        <v>Гарифуллин Данил, РТАс</v>
      </c>
      <c r="C332" s="107" t="str">
        <f>'Мсетка7-10'!G107</f>
        <v>Гафуров Марат, РЕРс</v>
      </c>
    </row>
    <row r="333" spans="1:3" ht="12.75">
      <c r="A333" s="105">
        <v>328</v>
      </c>
      <c r="B333" s="106" t="str">
        <f>'Мсетка1-4'!C259</f>
        <v>Гарифуллин Данил, РТАс</v>
      </c>
      <c r="C333" s="107" t="str">
        <f>'Мсетка5-6'!B133</f>
        <v>Иргалиев Ильдар, РЧЕс</v>
      </c>
    </row>
    <row r="334" spans="1:3" ht="12.75">
      <c r="A334" s="105">
        <v>329</v>
      </c>
      <c r="B334" s="106" t="str">
        <f>'Мсетка7-10'!D96</f>
        <v>Гарифуллин Данил, РТАс</v>
      </c>
      <c r="C334" s="107" t="str">
        <f>'Мсетка7-10'!H99</f>
        <v>Камалиев Динис, РБВс</v>
      </c>
    </row>
    <row r="335" spans="1:3" ht="12.75">
      <c r="A335" s="105">
        <v>330</v>
      </c>
      <c r="B335" s="106" t="str">
        <f>'Мсетка7-10'!J95</f>
        <v>Гарифуллин Данил, РТАс</v>
      </c>
      <c r="C335" s="107" t="str">
        <f>'Мсетка7-10'!J97</f>
        <v>Мифтахов Руслан, РЕРс</v>
      </c>
    </row>
    <row r="336" spans="1:3" ht="12.75">
      <c r="A336" s="105">
        <v>331</v>
      </c>
      <c r="B336" s="106" t="str">
        <f>'Мсетка5-6'!D6</f>
        <v>Гарифуллин Данил, РТАс</v>
      </c>
      <c r="C336" s="107" t="str">
        <f>'Мсетка7-10'!B125</f>
        <v>Шаймиев Максим, РТАс</v>
      </c>
    </row>
    <row r="337" spans="1:3" ht="12.75">
      <c r="A337" s="105">
        <v>332</v>
      </c>
      <c r="B337" s="106" t="str">
        <f>'Мсетка7-10'!H120</f>
        <v>Гатиятов Азамат, РБТс</v>
      </c>
      <c r="C337" s="107" t="str">
        <f>'Мсетка7-10'!H133</f>
        <v>Сайфутдинов Тимур, РНУс</v>
      </c>
    </row>
    <row r="338" spans="1:3" ht="12.75">
      <c r="A338" s="105">
        <v>333</v>
      </c>
      <c r="B338" s="106" t="str">
        <f>'Мсетка7-10'!J130</f>
        <v>Гафуров Марат, РЕРс</v>
      </c>
      <c r="C338" s="107" t="str">
        <f>'Мсетка7-10'!J133</f>
        <v>Набиев Рамзан, НЕФг</v>
      </c>
    </row>
    <row r="339" spans="1:3" ht="12.75">
      <c r="A339" s="105">
        <v>334</v>
      </c>
      <c r="B339" s="106" t="str">
        <f>'Мсетка7-10'!I128</f>
        <v>Гафуров Марат, РЕРс</v>
      </c>
      <c r="C339" s="107" t="str">
        <f>'Мсетка7-10'!F122</f>
        <v>Шайхалиев Булат, НЕФг</v>
      </c>
    </row>
    <row r="340" spans="1:3" ht="12.75">
      <c r="A340" s="105">
        <v>335</v>
      </c>
      <c r="B340" s="106" t="str">
        <f>'Мсетка5-6'!E77</f>
        <v>Гильмуранов Никита, РТАс</v>
      </c>
      <c r="C340" s="107" t="str">
        <f>'Мсетка7-10'!B109</f>
        <v>Мифтахов Руслан, РЕРс</v>
      </c>
    </row>
    <row r="341" spans="1:3" ht="12.75">
      <c r="A341" s="105">
        <v>336</v>
      </c>
      <c r="B341" s="106" t="str">
        <f>'Мсетка7-10'!I53</f>
        <v>Гильмуранов Никита, РТАс</v>
      </c>
      <c r="C341" s="107" t="str">
        <f>'Мсетка7-10'!I56</f>
        <v>Самарин Данил, РСАс</v>
      </c>
    </row>
    <row r="342" spans="1:3" ht="12.75">
      <c r="A342" s="105">
        <v>337</v>
      </c>
      <c r="B342" s="106" t="str">
        <f>'Мсетка7-10'!C73</f>
        <v>Гильмуранов Никита, РТАс</v>
      </c>
      <c r="C342" s="107" t="str">
        <f>'Мсетка7-10'!G70</f>
        <v>Хабиров Камиль, РКРс</v>
      </c>
    </row>
    <row r="343" spans="1:3" ht="12.75">
      <c r="A343" s="105">
        <v>338</v>
      </c>
      <c r="B343" s="106" t="str">
        <f>'Мсетка7-10'!H55</f>
        <v>Гильмуранов Никита, РТАс</v>
      </c>
      <c r="C343" s="107" t="str">
        <f>'Мсетка7-10'!F59</f>
        <v>Хаматгалимов Эдуард, РККс</v>
      </c>
    </row>
    <row r="344" spans="1:3" ht="12.75">
      <c r="A344" s="105">
        <v>339</v>
      </c>
      <c r="B344" s="106" t="str">
        <f>'Мсетка7-10'!C69</f>
        <v>Гимазов Айрат, РКИс</v>
      </c>
      <c r="C344" s="107" t="str">
        <f>'Мсетка7-10'!G68</f>
        <v>Атыпов Глеб, НЕФг</v>
      </c>
    </row>
    <row r="345" spans="1:3" ht="12.75">
      <c r="A345" s="105">
        <v>340</v>
      </c>
      <c r="B345" s="106" t="str">
        <f>'Мсетка7-10'!E70</f>
        <v>Гимазов Айрат, РКИс</v>
      </c>
      <c r="C345" s="107" t="str">
        <f>'Мсетка7-10'!E73</f>
        <v>Гарипов Алтынсура, РМЕс</v>
      </c>
    </row>
    <row r="346" spans="1:3" ht="12.75">
      <c r="A346" s="105">
        <v>341</v>
      </c>
      <c r="B346" s="106" t="str">
        <f>'Мсетка7-10'!D67</f>
        <v>Гимазов Айрат, РКИс</v>
      </c>
      <c r="C346" s="107" t="str">
        <f>'Мсетка7-10'!G52</f>
        <v>Самарин Данил, РСАс</v>
      </c>
    </row>
    <row r="347" spans="1:3" ht="12.75">
      <c r="A347" s="105">
        <v>342</v>
      </c>
      <c r="B347" s="106" t="str">
        <f>'Мсетка5-6'!E56</f>
        <v>Гимазов Айрат, РКИс</v>
      </c>
      <c r="C347" s="107" t="str">
        <f>'Мсетка7-10'!B105</f>
        <v>Ульмаскулов Вильдан, РКРс</v>
      </c>
    </row>
    <row r="348" spans="1:3" ht="12.75">
      <c r="A348" s="105">
        <v>343</v>
      </c>
      <c r="B348" s="106" t="str">
        <f>'Мсетка7-10'!E63</f>
        <v>Гимазов Айрат, РКИс</v>
      </c>
      <c r="C348" s="107" t="str">
        <f>'Мсетка7-10'!H45</f>
        <v>Шарипов Александр, РКЛс</v>
      </c>
    </row>
    <row r="349" spans="1:3" ht="12.75">
      <c r="A349" s="105">
        <v>344</v>
      </c>
      <c r="B349" s="106" t="str">
        <f>'Мсетка1-4'!E125</f>
        <v>Гумеров Мансур, СИБг</v>
      </c>
      <c r="C349" s="107" t="str">
        <f>'Мсетка5-6'!E60</f>
        <v>Атыпов Глеб, НЕФг</v>
      </c>
    </row>
    <row r="350" spans="1:3" ht="12.75">
      <c r="A350" s="105">
        <v>345</v>
      </c>
      <c r="B350" s="106" t="str">
        <f>'Мсетка1-4'!F117</f>
        <v>Гумеров Мансур, СИБг</v>
      </c>
      <c r="C350" s="107" t="str">
        <f>'Мсетка5-6'!G87</f>
        <v>Быков Станислав, РБКс</v>
      </c>
    </row>
    <row r="351" spans="1:3" ht="12.75">
      <c r="A351" s="105">
        <v>346</v>
      </c>
      <c r="B351" s="106" t="str">
        <f>'Мсетка1-4'!D129</f>
        <v>Гумеров Мансур, СИБг</v>
      </c>
      <c r="C351" s="107" t="str">
        <f>'Мсетка5-6'!C76</f>
        <v>Гильмуранов Никита, РТАс</v>
      </c>
    </row>
    <row r="352" spans="1:3" ht="12.75">
      <c r="A352" s="105">
        <v>347</v>
      </c>
      <c r="B352" s="106" t="str">
        <f>'Мсетка1-4'!G101</f>
        <v>Гумеров Мансур, СИБг</v>
      </c>
      <c r="C352" s="107" t="str">
        <f>'Мсетка5-6'!I38</f>
        <v>Каипов Спартак, РХАс</v>
      </c>
    </row>
    <row r="353" spans="1:3" ht="12.75">
      <c r="A353" s="105">
        <v>348</v>
      </c>
      <c r="B353" s="106" t="str">
        <f>'Мсетка5-6'!L113</f>
        <v>Гумеров Мансур, СИБг</v>
      </c>
      <c r="C353" s="107" t="str">
        <f>'Мсетка7-10'!I8</f>
        <v>Нураев Батыр, РХАс</v>
      </c>
    </row>
    <row r="354" spans="1:3" ht="12.75">
      <c r="A354" s="105">
        <v>349</v>
      </c>
      <c r="B354" s="106" t="str">
        <f>'Мсетка7-10'!G28</f>
        <v>Дерюгин Родион, ОКТг</v>
      </c>
      <c r="C354" s="107" t="str">
        <f>'Мсетка7-10'!I20</f>
        <v>Быков Станислав, РБКс</v>
      </c>
    </row>
    <row r="355" spans="1:3" ht="12.75">
      <c r="A355" s="105">
        <v>350</v>
      </c>
      <c r="B355" s="106" t="str">
        <f>'Мсетка1-4'!E27</f>
        <v>Дерюгин Родион, ОКТг</v>
      </c>
      <c r="C355" s="107" t="str">
        <f>'Мсетка5-6'!E12</f>
        <v>Ильин Валерий, РМШс</v>
      </c>
    </row>
    <row r="356" spans="1:3" ht="12.75">
      <c r="A356" s="105">
        <v>351</v>
      </c>
      <c r="B356" s="106" t="str">
        <f>'Мсетка7-10'!H26</f>
        <v>Дерюгин Родион, ОКТг</v>
      </c>
      <c r="C356" s="107" t="str">
        <f>'Мсетка7-10'!H29</f>
        <v>Макаров Кирилл, РККс</v>
      </c>
    </row>
    <row r="357" spans="1:3" ht="12.75">
      <c r="A357" s="105">
        <v>352</v>
      </c>
      <c r="B357" s="106" t="str">
        <f>'Мсетка1-4'!D23</f>
        <v>Дерюгин Родион, ОКТг</v>
      </c>
      <c r="C357" s="107" t="str">
        <f>'Мсетка5-6'!C128</f>
        <v>Филенков Иван, РКЛс</v>
      </c>
    </row>
    <row r="358" spans="1:3" ht="12.75">
      <c r="A358" s="105">
        <v>353</v>
      </c>
      <c r="B358" s="106" t="str">
        <f>'Мсетка7-10'!D75</f>
        <v>Евсеев Иван, РАЛс</v>
      </c>
      <c r="C358" s="107" t="str">
        <f>'Мсетка7-10'!G54</f>
        <v>Гильмуранов Никита, РТАс</v>
      </c>
    </row>
    <row r="359" spans="1:3" ht="12.75">
      <c r="A359" s="105">
        <v>354</v>
      </c>
      <c r="B359" s="106" t="str">
        <f>'Мсетка7-10'!C77</f>
        <v>Евсеев Иван, РАЛс</v>
      </c>
      <c r="C359" s="107" t="str">
        <f>'Мсетка7-10'!G72</f>
        <v>Каримов Азамат, РСАс</v>
      </c>
    </row>
    <row r="360" spans="1:3" ht="12.75">
      <c r="A360" s="105">
        <v>355</v>
      </c>
      <c r="B360" s="106" t="str">
        <f>'Мсетка5-6'!E93</f>
        <v>Евсеев Иван, РАЛс</v>
      </c>
      <c r="C360" s="107" t="str">
        <f>'Мсетка7-10'!B113</f>
        <v>Миранов Тимур, РКРс</v>
      </c>
    </row>
    <row r="361" spans="1:3" ht="12.75">
      <c r="A361" s="105">
        <v>356</v>
      </c>
      <c r="B361" s="106" t="str">
        <f>'Мсетка7-10'!E47</f>
        <v>Ильин Валерий, РМШс</v>
      </c>
      <c r="C361" s="107" t="str">
        <f>'Мсетка7-10'!E53</f>
        <v>Мухамадиев Айнур, РБВс</v>
      </c>
    </row>
    <row r="362" spans="1:3" ht="12.75">
      <c r="A362" s="105">
        <v>357</v>
      </c>
      <c r="B362" s="106" t="str">
        <f>'Мсетка1-4'!D31</f>
        <v>Ильин Валерий, РМШс</v>
      </c>
      <c r="C362" s="107" t="str">
        <f>'Мсетка5-6'!C124</f>
        <v>Филенков Михаил, РКЛс</v>
      </c>
    </row>
    <row r="363" spans="1:3" ht="12.75">
      <c r="A363" s="105">
        <v>358</v>
      </c>
      <c r="B363" s="106" t="str">
        <f>'Мсетка7-10'!C41</f>
        <v>Ильин Валерий, РМШс</v>
      </c>
      <c r="C363" s="107" t="str">
        <f>'Мсетка7-10'!G32</f>
        <v>Хакимов Арсен, РБКс</v>
      </c>
    </row>
    <row r="364" spans="1:3" ht="12.75">
      <c r="A364" s="105">
        <v>359</v>
      </c>
      <c r="B364" s="106" t="str">
        <f>'Мсетка7-10'!D43</f>
        <v>Ильин Валерий, РМШс</v>
      </c>
      <c r="C364" s="107" t="str">
        <f>'Мсетка7-10'!I23</f>
        <v>Шагиев Ильшат, РМЕс</v>
      </c>
    </row>
    <row r="365" spans="1:3" ht="12.75">
      <c r="A365" s="105">
        <v>360</v>
      </c>
      <c r="B365" s="106" t="str">
        <f>'Мсетка5-6'!F15</f>
        <v>Ильин Валерий, РМШс</v>
      </c>
      <c r="C365" s="107" t="str">
        <f>'Мсетка7-10'!B58</f>
        <v>Шарипов Александр, РКЛс</v>
      </c>
    </row>
    <row r="366" spans="1:3" ht="12.75">
      <c r="A366" s="105">
        <v>361</v>
      </c>
      <c r="B366" s="106" t="str">
        <f>'Мсетка5-6'!D135</f>
        <v>Иргалиев Ильдар, РЧЕс</v>
      </c>
      <c r="C366" s="107" t="str">
        <f>'Мсетка7-10'!B187</f>
        <v>Анваров Фаил, РЧЕс</v>
      </c>
    </row>
    <row r="367" spans="1:3" ht="12.75">
      <c r="A367" s="105">
        <v>362</v>
      </c>
      <c r="B367" s="106" t="str">
        <f>'Мсетка5-6'!E133</f>
        <v>Иргалиев Ильдар, РЧЕс</v>
      </c>
      <c r="C367" s="107" t="str">
        <f>'Мсетка7-10'!B123</f>
        <v>Гатиятов Азамат, РБТс</v>
      </c>
    </row>
    <row r="368" spans="1:3" ht="12.75">
      <c r="A368" s="105">
        <v>363</v>
      </c>
      <c r="B368" s="106" t="str">
        <f>'Мсетка5-6'!H131</f>
        <v>Иргалиев Ильдар, РЧЕс</v>
      </c>
      <c r="C368" s="107" t="str">
        <f>'Мсетка7-10'!B38</f>
        <v>Дерюгин Родион, ОКТг</v>
      </c>
    </row>
    <row r="369" spans="1:3" ht="12.75">
      <c r="A369" s="105">
        <v>364</v>
      </c>
      <c r="B369" s="106" t="str">
        <f>'Мсетка7-10'!G19</f>
        <v>Иргалиев Ильдар, РЧЕс</v>
      </c>
      <c r="C369" s="107" t="str">
        <f>'Мсетка7-10'!G21</f>
        <v>Мугинов Максим, РКИс</v>
      </c>
    </row>
    <row r="370" spans="1:3" ht="12.75">
      <c r="A370" s="105">
        <v>365</v>
      </c>
      <c r="B370" s="106" t="str">
        <f>'Мсетка5-6'!F132</f>
        <v>Иргалиев Ильдар, РЧЕс</v>
      </c>
      <c r="C370" s="107" t="str">
        <f>'Мсетка7-10'!B86</f>
        <v>Сафаров Ильнар, РБТс</v>
      </c>
    </row>
    <row r="371" spans="1:3" ht="12.75">
      <c r="A371" s="105">
        <v>366</v>
      </c>
      <c r="B371" s="106" t="str">
        <f>'Мсетка5-6'!G127</f>
        <v>Иргалиев Ильдар, РЧЕс</v>
      </c>
      <c r="C371" s="107" t="str">
        <f>'Мсетка7-10'!B54</f>
        <v>Филенков Иван, РКЛс</v>
      </c>
    </row>
    <row r="372" spans="1:3" ht="12.75">
      <c r="A372" s="105">
        <v>367</v>
      </c>
      <c r="B372" s="106" t="str">
        <f>'Мсетка1-4'!D139</f>
        <v>Исянбаев Тагир, СИБг</v>
      </c>
      <c r="C372" s="107" t="str">
        <f>'Мсетка5-6'!C67</f>
        <v>Ахметшин Шамиль, РЧЕс</v>
      </c>
    </row>
    <row r="373" spans="1:3" ht="12.75">
      <c r="A373" s="105">
        <v>368</v>
      </c>
      <c r="B373" s="106" t="str">
        <f>'Мсетка1-4'!E143</f>
        <v>Исянбаев Тагир, СИБг</v>
      </c>
      <c r="C373" s="107" t="str">
        <f>'Мсетка5-6'!E73</f>
        <v>Гайнанов Урал, РКИс</v>
      </c>
    </row>
    <row r="374" spans="1:3" ht="12.75">
      <c r="A374" s="105">
        <v>369</v>
      </c>
      <c r="B374" s="106" t="str">
        <f>'Мсетка1-4'!F151</f>
        <v>Исянбаев Тагир, СИБг</v>
      </c>
      <c r="C374" s="107" t="str">
        <f>'Мсетка5-6'!G66</f>
        <v>Макаров Кирилл, РККс</v>
      </c>
    </row>
    <row r="375" spans="1:3" ht="12.75">
      <c r="A375" s="105">
        <v>370</v>
      </c>
      <c r="B375" s="106" t="str">
        <f>'Мсетка1-4'!G167</f>
        <v>Исянбаев Тагир, СИБг</v>
      </c>
      <c r="C375" s="107" t="str">
        <f>'Мсетка5-6'!I77</f>
        <v>Нураев Батыр, РХАс</v>
      </c>
    </row>
    <row r="376" spans="1:3" ht="12.75">
      <c r="A376" s="105">
        <v>371</v>
      </c>
      <c r="B376" s="106" t="str">
        <f>'Мсетка7-10'!J7</f>
        <v>Исянбаев Тагир, СИБг</v>
      </c>
      <c r="C376" s="107" t="str">
        <f>'Мсетка7-10'!J9</f>
        <v>Нураев Батыр, РХАс</v>
      </c>
    </row>
    <row r="377" spans="1:3" ht="12.75">
      <c r="A377" s="105">
        <v>372</v>
      </c>
      <c r="B377" s="106" t="str">
        <f>'Мсетка1-4'!E77</f>
        <v>Каипов Спартак, РХАс</v>
      </c>
      <c r="C377" s="107" t="str">
        <f>'Мсетка5-6'!E36</f>
        <v>Ахметшин Ильяс, РБУс</v>
      </c>
    </row>
    <row r="378" spans="1:3" ht="12.75">
      <c r="A378" s="105">
        <v>373</v>
      </c>
      <c r="B378" s="106" t="str">
        <f>'Мсетка1-4'!D73</f>
        <v>Каипов Спартак, РХАс</v>
      </c>
      <c r="C378" s="107" t="str">
        <f>'Мсетка5-6'!C104</f>
        <v>Каримов Азамат, РСАс</v>
      </c>
    </row>
    <row r="379" spans="1:3" ht="12.75">
      <c r="A379" s="105">
        <v>374</v>
      </c>
      <c r="B379" s="106" t="str">
        <f>'Мсетка5-6'!J46</f>
        <v>Каипов Спартак, РХАс</v>
      </c>
      <c r="C379" s="107" t="str">
        <f>'Мсетка7-10'!B10</f>
        <v>Фролов Роман, УФАг</v>
      </c>
    </row>
    <row r="380" spans="1:3" ht="12.75">
      <c r="A380" s="105">
        <v>375</v>
      </c>
      <c r="B380" s="106" t="str">
        <f>'Мсетка1-4'!F85</f>
        <v>Каипов Спартак, РХАс</v>
      </c>
      <c r="C380" s="107" t="str">
        <f>'Мсетка5-6'!G103</f>
        <v>Хасанов Булат, РБУс</v>
      </c>
    </row>
    <row r="381" spans="1:3" ht="12.75">
      <c r="A381" s="105">
        <v>376</v>
      </c>
      <c r="B381" s="106" t="str">
        <f>'Мсетка7-10'!C98</f>
        <v>Камалиев Динис, РБВс</v>
      </c>
      <c r="C381" s="107" t="str">
        <f>'Мсетка7-10'!G109</f>
        <v>Басыров Ильяс, РАЛс</v>
      </c>
    </row>
    <row r="382" spans="1:3" ht="12.75">
      <c r="A382" s="105">
        <v>377</v>
      </c>
      <c r="B382" s="106" t="str">
        <f>'Мсетка7-10'!J102</f>
        <v>Камалиев Динис, РБВс</v>
      </c>
      <c r="C382" s="107" t="str">
        <f>'Мсетка7-10'!J105</f>
        <v>Каримов Ильнар, РБВс</v>
      </c>
    </row>
    <row r="383" spans="1:3" ht="12.75">
      <c r="A383" s="105">
        <v>378</v>
      </c>
      <c r="B383" s="106" t="str">
        <f>'Мсетка7-10'!I100</f>
        <v>Камалиев Динис, РБВс</v>
      </c>
      <c r="C383" s="107" t="str">
        <f>'Мсетка7-10'!F94</f>
        <v>Ульмаскулов Вильдан, РКРс</v>
      </c>
    </row>
    <row r="384" spans="1:3" ht="12.75">
      <c r="A384" s="105">
        <v>379</v>
      </c>
      <c r="B384" s="106" t="str">
        <f>'Мсетка7-10'!J78</f>
        <v>Каримов Азамат, РСАс</v>
      </c>
      <c r="C384" s="107" t="str">
        <f>'Мсетка7-10'!J80</f>
        <v>Атыпов Глеб, НЕФг</v>
      </c>
    </row>
    <row r="385" spans="1:3" ht="12.75">
      <c r="A385" s="105">
        <v>380</v>
      </c>
      <c r="B385" s="106" t="str">
        <f>'Мсетка5-6'!E101</f>
        <v>Каримов Азамат, РСАс</v>
      </c>
      <c r="C385" s="107" t="str">
        <f>'Мсетка7-10'!B115</f>
        <v>Набиев Рамзан, НЕФг</v>
      </c>
    </row>
    <row r="386" spans="1:3" ht="12.75">
      <c r="A386" s="105">
        <v>381</v>
      </c>
      <c r="B386" s="106" t="str">
        <f>'Мсетка7-10'!I104</f>
        <v>Каримов Ильнар, РБВс</v>
      </c>
      <c r="C386" s="107" t="str">
        <f>'Мсетка7-10'!F96</f>
        <v>Миранов Тимур, РКРс</v>
      </c>
    </row>
    <row r="387" spans="1:3" ht="12.75">
      <c r="A387" s="105">
        <v>382</v>
      </c>
      <c r="B387" s="106" t="str">
        <f>'Мсетка7-10'!C118</f>
        <v>Каримов Ильнар, РБВс</v>
      </c>
      <c r="C387" s="107" t="str">
        <f>'Мсетка7-10'!G119</f>
        <v>Сайфутдинов Тимур, РНУс</v>
      </c>
    </row>
    <row r="388" spans="1:3" ht="12.75">
      <c r="A388" s="105">
        <v>383</v>
      </c>
      <c r="B388" s="106" t="str">
        <f>'Мсетка7-10'!G24</f>
        <v>Макаров Кирилл, РККс</v>
      </c>
      <c r="C388" s="107" t="str">
        <f>'Мсетка7-10'!I18</f>
        <v>Габдрафиков Тимур, РБКс</v>
      </c>
    </row>
    <row r="389" spans="1:3" ht="12.75">
      <c r="A389" s="105">
        <v>384</v>
      </c>
      <c r="B389" s="106" t="str">
        <f>'Мсетка1-4'!D155</f>
        <v>Макаров Кирилл, РККс</v>
      </c>
      <c r="C389" s="107" t="str">
        <f>'Мсетка5-6'!C59</f>
        <v>Гимазов Айрат, РКИс</v>
      </c>
    </row>
    <row r="390" spans="1:3" ht="12.75">
      <c r="A390" s="105">
        <v>385</v>
      </c>
      <c r="B390" s="106" t="str">
        <f>'Мсетка1-4'!E159</f>
        <v>Макаров Кирилл, РККс</v>
      </c>
      <c r="C390" s="107" t="str">
        <f>'Мсетка5-6'!E81</f>
        <v>Файзуллин Даниэль, ОКТг</v>
      </c>
    </row>
    <row r="391" spans="1:3" ht="12.75">
      <c r="A391" s="105">
        <v>386</v>
      </c>
      <c r="B391" s="106" t="str">
        <f>'Мсетка5-6'!L65</f>
        <v>Макаров Роман, РККс</v>
      </c>
      <c r="C391" s="107" t="str">
        <f>'Мсетка5-6'!L74</f>
        <v>Гумеров Мансур, СИБг</v>
      </c>
    </row>
    <row r="392" spans="1:3" ht="12.75">
      <c r="A392" s="105">
        <v>387</v>
      </c>
      <c r="B392" s="106" t="str">
        <f>'Мсетка5-6'!L44</f>
        <v>Макаров Роман, РККс</v>
      </c>
      <c r="C392" s="107" t="str">
        <f>'Мсетка7-10'!I6</f>
        <v>Исянбаев Тагир, СИБг</v>
      </c>
    </row>
    <row r="393" spans="1:3" ht="12.75">
      <c r="A393" s="105">
        <v>388</v>
      </c>
      <c r="B393" s="106" t="str">
        <f>'Мсетка5-6'!K30</f>
        <v>Макаров Роман, РККс</v>
      </c>
      <c r="C393" s="107" t="str">
        <f>'Мсетка7-10'!E6</f>
        <v>Каипов Спартак, РХАс</v>
      </c>
    </row>
    <row r="394" spans="1:3" ht="12.75">
      <c r="A394" s="105">
        <v>389</v>
      </c>
      <c r="B394" s="106" t="str">
        <f>'Мсетка1-4'!D63</f>
        <v>Макаров Роман, РККс</v>
      </c>
      <c r="C394" s="107" t="str">
        <f>'Мсетка5-6'!C108</f>
        <v>Сайфутдинов Тимур, РНУс</v>
      </c>
    </row>
    <row r="395" spans="1:3" ht="12.75">
      <c r="A395" s="105">
        <v>390</v>
      </c>
      <c r="B395" s="106" t="str">
        <f>'Мсетка1-4'!E59</f>
        <v>Макаров Роман, РККс</v>
      </c>
      <c r="C395" s="107" t="str">
        <f>'Мсетка5-6'!E28</f>
        <v>Хакимов Арсен, РБКс</v>
      </c>
    </row>
    <row r="396" spans="1:3" ht="12.75">
      <c r="A396" s="105">
        <v>391</v>
      </c>
      <c r="B396" s="106" t="str">
        <f>'Мсетка1-4'!F51</f>
        <v>Макаров Роман, РККс</v>
      </c>
      <c r="C396" s="107" t="str">
        <f>'Мсетка5-6'!G119</f>
        <v>Шамратов Олег, РМШс</v>
      </c>
    </row>
    <row r="397" spans="1:3" ht="12.75">
      <c r="A397" s="105">
        <v>392</v>
      </c>
      <c r="B397" s="106" t="str">
        <f>'Мсетка5-6'!J13</f>
        <v>Макаров Роман, РККс</v>
      </c>
      <c r="C397" s="107" t="str">
        <f>'Мсетка7-10'!B8</f>
        <v>Ярмухаметов Булат, РХАс</v>
      </c>
    </row>
    <row r="398" spans="1:3" ht="12.75">
      <c r="A398" s="105">
        <v>393</v>
      </c>
      <c r="B398" s="106" t="str">
        <f>'Мсетка7-10'!C114</f>
        <v>Миранов Тимур, РКРс</v>
      </c>
      <c r="C398" s="107" t="str">
        <f>'Мсетка7-10'!G117</f>
        <v>Набиев Рамзан, НЕФг</v>
      </c>
    </row>
    <row r="399" spans="1:3" ht="12.75">
      <c r="A399" s="105">
        <v>394</v>
      </c>
      <c r="B399" s="106" t="str">
        <f>'Мсетка7-10'!J13</f>
        <v>Мирун Александр, ОКТг</v>
      </c>
      <c r="C399" s="107" t="str">
        <f>'Мсетка7-10'!J15</f>
        <v>Ахметшин Ильназ, РБУс</v>
      </c>
    </row>
    <row r="400" spans="1:3" ht="12.75">
      <c r="A400" s="105">
        <v>395</v>
      </c>
      <c r="B400" s="106" t="str">
        <f>'Мсетка7-10'!C25</f>
        <v>Мирун Александр, ОКТг</v>
      </c>
      <c r="C400" s="107" t="str">
        <f>'Мсетка7-10'!F23</f>
        <v>Габдрафиков Тимур, РБКс</v>
      </c>
    </row>
    <row r="401" spans="1:3" ht="12.75">
      <c r="A401" s="105">
        <v>396</v>
      </c>
      <c r="B401" s="106" t="str">
        <f>'Мсетка1-4'!E241</f>
        <v>Мирун Александр, ОКТг</v>
      </c>
      <c r="C401" s="107" t="str">
        <f>'Мсетка5-6'!E121</f>
        <v>Хаматгалимов Эдуард, РККс</v>
      </c>
    </row>
    <row r="402" spans="1:3" ht="12.75">
      <c r="A402" s="105">
        <v>397</v>
      </c>
      <c r="B402" s="106" t="str">
        <f>'Мсетка1-4'!D237</f>
        <v>Мирун Александр, ОКТг</v>
      </c>
      <c r="C402" s="107" t="str">
        <f>'Мсетка5-6'!C19</f>
        <v>Шарипов Александр, РКЛс</v>
      </c>
    </row>
    <row r="403" spans="1:3" ht="12.75">
      <c r="A403" s="105">
        <v>398</v>
      </c>
      <c r="B403" s="106" t="str">
        <f>'Мсетка7-10'!D112</f>
        <v>Мифтахов Руслан, РЕРс</v>
      </c>
      <c r="C403" s="107" t="str">
        <f>'Мсетка7-10'!H103</f>
        <v>Миранов Тимур, РКРс</v>
      </c>
    </row>
    <row r="404" spans="1:3" ht="12.75">
      <c r="A404" s="105">
        <v>399</v>
      </c>
      <c r="B404" s="106" t="str">
        <f>'Мсетка7-10'!C110</f>
        <v>Мифтахов Руслан, РЕРс</v>
      </c>
      <c r="C404" s="107" t="str">
        <f>'Мсетка7-10'!G115</f>
        <v>Харисов Айдар, РЕРс</v>
      </c>
    </row>
    <row r="405" spans="1:3" ht="12.75">
      <c r="A405" s="105">
        <v>400</v>
      </c>
      <c r="B405" s="106" t="str">
        <f>'Мсетка5-6'!F63</f>
        <v>Михалев Роман, РНУс</v>
      </c>
      <c r="C405" s="107" t="str">
        <f>'Мсетка7-10'!B70</f>
        <v>Атыпов Глеб, НЕФг</v>
      </c>
    </row>
    <row r="406" spans="1:3" ht="12.75">
      <c r="A406" s="105">
        <v>401</v>
      </c>
      <c r="B406" s="106" t="str">
        <f>'Мсетка5-6'!E64</f>
        <v>Михалев Роман, РНУс</v>
      </c>
      <c r="C406" s="107" t="str">
        <f>'Мсетка7-10'!B107</f>
        <v>Ахметшин Шамиль, РЧЕс</v>
      </c>
    </row>
    <row r="407" spans="1:3" ht="12.75">
      <c r="A407" s="105">
        <v>402</v>
      </c>
      <c r="B407" s="106" t="str">
        <f>'Мсетка5-6'!F7</f>
        <v>Мугинов Максим, РКИс</v>
      </c>
      <c r="C407" s="107" t="str">
        <f>'Мсетка7-10'!B56</f>
        <v>Безматерных Иван, РНУс</v>
      </c>
    </row>
    <row r="408" spans="1:3" ht="12.75">
      <c r="A408" s="105">
        <v>403</v>
      </c>
      <c r="B408" s="106" t="str">
        <f>'Мсетка1-4'!D15</f>
        <v>Мугинов Максим, РКИс</v>
      </c>
      <c r="C408" s="107" t="str">
        <f>'Мсетка5-6'!C132</f>
        <v>Гатиятов Азамат, РБТс</v>
      </c>
    </row>
    <row r="409" spans="1:3" ht="12.75">
      <c r="A409" s="105">
        <v>404</v>
      </c>
      <c r="B409" s="106" t="str">
        <f>'Мсетка5-6'!G10</f>
        <v>Мугинов Максим, РКИс</v>
      </c>
      <c r="C409" s="107" t="str">
        <f>'Мсетка7-10'!B40</f>
        <v>Ильин Валерий, РМШс</v>
      </c>
    </row>
    <row r="410" spans="1:3" ht="12.75">
      <c r="A410" s="105">
        <v>405</v>
      </c>
      <c r="B410" s="106" t="str">
        <f>'Мсетка5-6'!H14</f>
        <v>Мугинов Максим, РКИс</v>
      </c>
      <c r="C410" s="107" t="str">
        <f>'Мсетка7-10'!B24</f>
        <v>Мирун Александр, ОКТг</v>
      </c>
    </row>
    <row r="411" spans="1:3" ht="12.75">
      <c r="A411" s="105">
        <v>406</v>
      </c>
      <c r="B411" s="106" t="str">
        <f>'Мсетка7-10'!I83</f>
        <v>Мухамадеев Анвар, РБТс</v>
      </c>
      <c r="C411" s="107" t="str">
        <f>'Мсетка7-10'!I86</f>
        <v>Безматерных Иван, РНУс</v>
      </c>
    </row>
    <row r="412" spans="1:3" ht="12.75">
      <c r="A412" s="105">
        <v>407</v>
      </c>
      <c r="B412" s="106" t="str">
        <f>'Мсетка1-4'!D213</f>
        <v>Мухамадеев Анвар, РБТс</v>
      </c>
      <c r="C412" s="107" t="str">
        <f>'Мсетка5-6'!C31</f>
        <v>Камалиев Динис, РБВс</v>
      </c>
    </row>
    <row r="413" spans="1:3" ht="12.75">
      <c r="A413" s="105">
        <v>408</v>
      </c>
      <c r="B413" s="106" t="str">
        <f>'Мсетка7-10'!H85</f>
        <v>Мухамадеев Анвар, РБТс</v>
      </c>
      <c r="C413" s="107" t="str">
        <f>'Мсетка7-10'!I79</f>
        <v>Каримов Азамат, РСАс</v>
      </c>
    </row>
    <row r="414" spans="1:3" ht="12.75">
      <c r="A414" s="105">
        <v>409</v>
      </c>
      <c r="B414" s="106" t="str">
        <f>'Мсетка5-6'!F108</f>
        <v>Мухамадиев Айнур, РБВс</v>
      </c>
      <c r="C414" s="107" t="str">
        <f>'Мсетка7-10'!B80</f>
        <v>Мухамадеев Анвар, РБТс</v>
      </c>
    </row>
    <row r="415" spans="1:3" ht="12.75">
      <c r="A415" s="105">
        <v>410</v>
      </c>
      <c r="B415" s="106" t="str">
        <f>'Мсетка7-10'!D51</f>
        <v>Мухамадиев Айнур, РБВс</v>
      </c>
      <c r="C415" s="107" t="str">
        <f>'Мсетка7-10'!I25</f>
        <v>Саитов Флюр, РБМг</v>
      </c>
    </row>
    <row r="416" spans="1:3" ht="12.75">
      <c r="A416" s="105">
        <v>411</v>
      </c>
      <c r="B416" s="106" t="str">
        <f>'Мсетка5-6'!E109</f>
        <v>Мухамадиев Айнур, РБВс</v>
      </c>
      <c r="C416" s="107" t="str">
        <f>'Мсетка7-10'!B117</f>
        <v>Сайфутдинов Тимур, РНУс</v>
      </c>
    </row>
    <row r="417" spans="1:3" ht="12.75">
      <c r="A417" s="105">
        <v>412</v>
      </c>
      <c r="B417" s="106" t="str">
        <f>'Мсетка7-10'!C53</f>
        <v>Мухамадиев Айнур, РБВс</v>
      </c>
      <c r="C417" s="107" t="str">
        <f>'Мсетка7-10'!G38</f>
        <v>Филенков Иван, РКЛс</v>
      </c>
    </row>
    <row r="418" spans="1:3" ht="12.75">
      <c r="A418" s="105">
        <v>413</v>
      </c>
      <c r="B418" s="106" t="str">
        <f>'Мсетка7-10'!I132</f>
        <v>Набиев Рамзан, НЕФг</v>
      </c>
      <c r="C418" s="107" t="str">
        <f>'Мсетка7-10'!F124</f>
        <v>Сайфутдинов Тимур, РНУс</v>
      </c>
    </row>
    <row r="419" spans="1:3" ht="12.75">
      <c r="A419" s="105">
        <v>414</v>
      </c>
      <c r="B419" s="106" t="str">
        <f>'Мсетка1-4'!E175</f>
        <v>Нураев Батыр, РХАс</v>
      </c>
      <c r="C419" s="107" t="str">
        <f>'Мсетка5-6'!E89</f>
        <v>Саитов Флюр, РБМг</v>
      </c>
    </row>
    <row r="420" spans="1:3" ht="12.75">
      <c r="A420" s="105">
        <v>415</v>
      </c>
      <c r="B420" s="106" t="str">
        <f>'Мсетка5-6'!J82</f>
        <v>Нураев Батыр, РХАс</v>
      </c>
      <c r="C420" s="107" t="str">
        <f>'Мсетка7-10'!B12</f>
        <v>Файзуллин Даниэль, ОКТг</v>
      </c>
    </row>
    <row r="421" spans="1:3" ht="12.75">
      <c r="A421" s="105">
        <v>416</v>
      </c>
      <c r="B421" s="106" t="str">
        <f>'Мсетка1-4'!F183</f>
        <v>Нураев Батыр, РХАс</v>
      </c>
      <c r="C421" s="107" t="str">
        <f>'Мсетка5-6'!G50</f>
        <v>Фролов Роман, УФАг</v>
      </c>
    </row>
    <row r="422" spans="1:3" ht="12.75">
      <c r="A422" s="105">
        <v>417</v>
      </c>
      <c r="B422" s="106" t="str">
        <f>'Мсетка1-4'!D171</f>
        <v>Нураев Батыр, РХАс</v>
      </c>
      <c r="C422" s="107" t="str">
        <f>'Мсетка5-6'!C51</f>
        <v>Шагиев Ильшат, РМЕс</v>
      </c>
    </row>
    <row r="423" spans="1:3" ht="12.75">
      <c r="A423" s="105">
        <v>418</v>
      </c>
      <c r="B423" s="106" t="str">
        <f>'Мсетка5-6'!K99</f>
        <v>Нураев Батыр, РХАс</v>
      </c>
      <c r="C423" s="107" t="str">
        <f>'Мсетка7-10'!E8</f>
        <v>Шамыков Кирилл, РМШс</v>
      </c>
    </row>
    <row r="424" spans="1:3" ht="12.75">
      <c r="A424" s="105">
        <v>419</v>
      </c>
      <c r="B424" s="106" t="str">
        <f>'Мсетка7-10'!C61</f>
        <v>Саитгареев Ильнур, РСАс</v>
      </c>
      <c r="C424" s="107" t="str">
        <f>'Мсетка7-10'!G64</f>
        <v>Абдрахманов Ильнур, РМЕс</v>
      </c>
    </row>
    <row r="425" spans="1:3" ht="12.75">
      <c r="A425" s="105">
        <v>420</v>
      </c>
      <c r="B425" s="106" t="str">
        <f>'Мсетка5-6'!E32</f>
        <v>Саитгареев Ильнур, РСАс</v>
      </c>
      <c r="C425" s="107" t="str">
        <f>'Мсетка7-10'!B99</f>
        <v>Камалиев Динис, РБВс</v>
      </c>
    </row>
    <row r="426" spans="1:3" ht="12.75">
      <c r="A426" s="105">
        <v>421</v>
      </c>
      <c r="B426" s="106" t="str">
        <f>'Мсетка1-4'!D179</f>
        <v>Саитов Флюр, РБМг</v>
      </c>
      <c r="C426" s="107" t="str">
        <f>'Мсетка5-6'!C47</f>
        <v>Ахметгареев Влад, РАЛс</v>
      </c>
    </row>
    <row r="427" spans="1:3" ht="12.75">
      <c r="A427" s="105">
        <v>422</v>
      </c>
      <c r="B427" s="106" t="str">
        <f>'Мсетка7-10'!C49</f>
        <v>Саитов Флюр, РБМг</v>
      </c>
      <c r="C427" s="107" t="str">
        <f>'Мсетка7-10'!G36</f>
        <v>Гайнанов Урал, РКИс</v>
      </c>
    </row>
    <row r="428" spans="1:3" ht="12.75">
      <c r="A428" s="105">
        <v>423</v>
      </c>
      <c r="B428" s="106" t="str">
        <f>'Мсетка5-6'!F92</f>
        <v>Саитов Флюр, РБМг</v>
      </c>
      <c r="C428" s="107" t="str">
        <f>'Мсетка7-10'!B76</f>
        <v>Евсеев Иван, РАЛс</v>
      </c>
    </row>
    <row r="429" spans="1:3" ht="12.75">
      <c r="A429" s="105">
        <v>424</v>
      </c>
      <c r="B429" s="106" t="str">
        <f>'Мсетка7-10'!J24</f>
        <v>Саитов Флюр, РБМг</v>
      </c>
      <c r="C429" s="107" t="str">
        <f>'Мсетка7-10'!J26</f>
        <v>Шагиев Ильшат, РМЕс</v>
      </c>
    </row>
    <row r="430" spans="1:3" ht="12.75">
      <c r="A430" s="105">
        <v>425</v>
      </c>
      <c r="B430" s="106" t="str">
        <f>'Мсетка7-10'!G123</f>
        <v>Сайфутдинов Тимур, РНУс</v>
      </c>
      <c r="C430" s="107" t="str">
        <f>'Мсетка7-10'!G125</f>
        <v>Шайхалиев Булат, НЕФг</v>
      </c>
    </row>
    <row r="431" spans="1:3" ht="12.75">
      <c r="A431" s="105">
        <v>426</v>
      </c>
      <c r="B431" s="106" t="str">
        <f>'Мсетка7-10'!H51</f>
        <v>Самарин Данил, РСАс</v>
      </c>
      <c r="C431" s="107" t="str">
        <f>'Мсетка7-10'!F57</f>
        <v>Саитгареев Ильнур, РСАс</v>
      </c>
    </row>
    <row r="432" spans="1:3" ht="12.75">
      <c r="A432" s="105">
        <v>427</v>
      </c>
      <c r="B432" s="106" t="str">
        <f>'Мсетка7-10'!C65</f>
        <v>Самарин Данил, РСАс</v>
      </c>
      <c r="C432" s="107" t="str">
        <f>'Мсетка7-10'!G66</f>
        <v>Уразгильдин Ямиль, РБМг</v>
      </c>
    </row>
    <row r="433" spans="1:3" ht="12.75">
      <c r="A433" s="105">
        <v>428</v>
      </c>
      <c r="B433" s="106" t="str">
        <f>'Мсетка5-6'!E40</f>
        <v>Самарин Данил, РСАс</v>
      </c>
      <c r="C433" s="107" t="str">
        <f>'Мсетка7-10'!B101</f>
        <v>Шайхалиев Булат, НЕФг</v>
      </c>
    </row>
    <row r="434" spans="1:3" ht="12.75">
      <c r="A434" s="105">
        <v>429</v>
      </c>
      <c r="B434" s="106" t="str">
        <f>'Мсетка1-4'!D253</f>
        <v>Сафаров Ильнар, РБТс</v>
      </c>
      <c r="C434" s="107" t="str">
        <f>'Мсетка5-6'!C11</f>
        <v>Безматерных Иван, РНУс</v>
      </c>
    </row>
    <row r="435" spans="1:3" ht="12.75">
      <c r="A435" s="105">
        <v>430</v>
      </c>
      <c r="B435" s="106" t="str">
        <f>'Мсетка7-10'!H75</f>
        <v>Сафаров Ильнар, РБТс</v>
      </c>
      <c r="C435" s="107" t="str">
        <f>'Мсетка7-10'!G86</f>
        <v>Мухамадеев Анвар, РБТс</v>
      </c>
    </row>
    <row r="436" spans="1:3" ht="12.75">
      <c r="A436" s="105">
        <v>431</v>
      </c>
      <c r="B436" s="106" t="str">
        <f>'Мсетка7-10'!I73</f>
        <v>Сафаров Ильнар, РБТс</v>
      </c>
      <c r="C436" s="107" t="str">
        <f>'Мсетка7-10'!I61</f>
        <v>Хабиров Камиль, РКРс</v>
      </c>
    </row>
    <row r="437" spans="1:3" ht="12.75">
      <c r="A437" s="105">
        <v>432</v>
      </c>
      <c r="B437" s="106" t="str">
        <f>'Мсетка1-4'!D261</f>
        <v>Суюндуков Фанис, СИБг</v>
      </c>
      <c r="C437" s="107" t="str">
        <f>'Мсетка5-6'!C7</f>
        <v>Гарифуллин Данил, РТАс</v>
      </c>
    </row>
    <row r="438" spans="1:3" ht="12.75">
      <c r="A438" s="105">
        <v>433</v>
      </c>
      <c r="B438" s="106" t="str">
        <f>'Мсетка1-4'!I190</f>
        <v>Суюндуков Фанис, СИБг</v>
      </c>
      <c r="C438" s="107" t="str">
        <f>'Мсетка5-6'!K58</f>
        <v>Исянбаев Тагир, СИБг</v>
      </c>
    </row>
    <row r="439" spans="1:3" ht="12.75">
      <c r="A439" s="105">
        <v>434</v>
      </c>
      <c r="B439" s="106" t="str">
        <f>'Мсетка1-4'!F249</f>
        <v>Суюндуков Фанис, СИБг</v>
      </c>
      <c r="C439" s="107" t="str">
        <f>'Мсетка5-6'!G18</f>
        <v>Мирун Александр, ОКТг</v>
      </c>
    </row>
    <row r="440" spans="1:3" ht="12.75">
      <c r="A440" s="105">
        <v>435</v>
      </c>
      <c r="B440" s="106" t="str">
        <f>'Мсетка1-4'!E257</f>
        <v>Суюндуков Фанис, СИБг</v>
      </c>
      <c r="C440" s="107" t="str">
        <f>'Мсетка5-6'!E129</f>
        <v>Сафаров Ильнар, РБТс</v>
      </c>
    </row>
    <row r="441" spans="1:3" ht="12.75">
      <c r="A441" s="105">
        <v>436</v>
      </c>
      <c r="B441" s="106" t="str">
        <f>'Мсетка1-4'!G233</f>
        <v>Суюндуков Фанис, СИБг</v>
      </c>
      <c r="C441" s="107" t="str">
        <f>'Мсетка5-6'!I107</f>
        <v>Шамыков Кирилл, РМШс</v>
      </c>
    </row>
    <row r="442" spans="1:3" ht="12.75">
      <c r="A442" s="105">
        <v>437</v>
      </c>
      <c r="B442" s="106" t="str">
        <f>'Мсетка7-10'!C106</f>
        <v>Ульмаскулов Вильдан, РКРс</v>
      </c>
      <c r="C442" s="107" t="str">
        <f>'Мсетка7-10'!G113</f>
        <v>Ахметшин Шамиль, РЧЕс</v>
      </c>
    </row>
    <row r="443" spans="1:3" ht="12.75">
      <c r="A443" s="105">
        <v>438</v>
      </c>
      <c r="B443" s="106" t="str">
        <f>'Мсетка7-10'!G95</f>
        <v>Ульмаскулов Вильдан, РКРс</v>
      </c>
      <c r="C443" s="107" t="str">
        <f>'Мсетка7-10'!G97</f>
        <v>Миранов Тимур, РКРс</v>
      </c>
    </row>
    <row r="444" spans="1:3" ht="12.75">
      <c r="A444" s="105">
        <v>439</v>
      </c>
      <c r="B444" s="106" t="str">
        <f>'Мсетка7-10'!H67</f>
        <v>Уразгильдин Ямиль, РБМг</v>
      </c>
      <c r="C444" s="107" t="str">
        <f>'Мсетка7-10'!G82</f>
        <v>Атыпов Глеб, НЕФг</v>
      </c>
    </row>
    <row r="445" spans="1:3" ht="12.75">
      <c r="A445" s="105">
        <v>440</v>
      </c>
      <c r="B445" s="106" t="str">
        <f>'Мсетка1-4'!D89</f>
        <v>Уразгильдин Ямиль, РБМг</v>
      </c>
      <c r="C445" s="107" t="str">
        <f>'Мсетка5-6'!C96</f>
        <v>Евсеев Иван, РАЛс</v>
      </c>
    </row>
    <row r="446" spans="1:3" ht="12.75">
      <c r="A446" s="105">
        <v>441</v>
      </c>
      <c r="B446" s="106" t="str">
        <f>'Мсетка7-10'!J60</f>
        <v>Уразгильдин Ямиль, РБМг</v>
      </c>
      <c r="C446" s="107" t="str">
        <f>'Мсетка7-10'!J62</f>
        <v>Хабиров Камиль, РКРс</v>
      </c>
    </row>
    <row r="447" spans="1:3" ht="12.75">
      <c r="A447" s="105">
        <v>442</v>
      </c>
      <c r="B447" s="106" t="str">
        <f>'Мсетка5-6'!H83</f>
        <v>Файзуллин Даниэль, ОКТг</v>
      </c>
      <c r="C447" s="107" t="str">
        <f>'Мсетка7-10'!B32</f>
        <v>Быков Станислав, РБКс</v>
      </c>
    </row>
    <row r="448" spans="1:3" ht="12.75">
      <c r="A448" s="105">
        <v>443</v>
      </c>
      <c r="B448" s="106" t="str">
        <f>'Мсетка5-6'!G79</f>
        <v>Файзуллин Даниэль, ОКТг</v>
      </c>
      <c r="C448" s="107" t="str">
        <f>'Мсетка7-10'!B48</f>
        <v>Гайнанов Урал, РКИс</v>
      </c>
    </row>
    <row r="449" spans="1:3" ht="12.75">
      <c r="A449" s="105">
        <v>444</v>
      </c>
      <c r="B449" s="106" t="str">
        <f>'Мсетка1-4'!D163</f>
        <v>Файзуллин Даниэль, ОКТг</v>
      </c>
      <c r="C449" s="107" t="str">
        <f>'Мсетка5-6'!C55</f>
        <v>Ульмаскулов Вильдан, РКРс</v>
      </c>
    </row>
    <row r="450" spans="1:3" ht="12.75">
      <c r="A450" s="105">
        <v>445</v>
      </c>
      <c r="B450" s="106" t="str">
        <f>'Мсетка5-6'!F84</f>
        <v>Файзуллин Даниэль, ОКТг</v>
      </c>
      <c r="C450" s="107" t="str">
        <f>'Мсетка7-10'!B74</f>
        <v>Хабиров Камиль, РКРс</v>
      </c>
    </row>
    <row r="451" spans="1:3" ht="12.75">
      <c r="A451" s="105">
        <v>446</v>
      </c>
      <c r="B451" s="106" t="str">
        <f>'Мсетка5-6'!I91</f>
        <v>Файзуллин Даниэль, ОКТг</v>
      </c>
      <c r="C451" s="107" t="str">
        <f>'Мсетка7-10'!B20</f>
        <v>Хасанов Булат, РБУс</v>
      </c>
    </row>
    <row r="452" spans="1:3" ht="12.75">
      <c r="A452" s="105">
        <v>447</v>
      </c>
      <c r="B452" s="106" t="str">
        <f>'Мсетка7-10'!I41</f>
        <v>Филенков Иван, РКЛс</v>
      </c>
      <c r="C452" s="107" t="str">
        <f>'Мсетка7-10'!I43</f>
        <v>Михалев Роман, РНУс</v>
      </c>
    </row>
    <row r="453" spans="1:3" ht="12.75">
      <c r="A453" s="105">
        <v>448</v>
      </c>
      <c r="B453" s="106" t="str">
        <f>'Мсетка5-6'!E125</f>
        <v>Филенков Иван, РКЛс</v>
      </c>
      <c r="C453" s="107" t="str">
        <f>'Мсетка7-10'!B121</f>
        <v>Филенков Михаил, РКЛс</v>
      </c>
    </row>
    <row r="454" spans="1:3" ht="12.75">
      <c r="A454" s="105">
        <v>449</v>
      </c>
      <c r="B454" s="106" t="str">
        <f>'Мсетка5-6'!F124</f>
        <v>Филенков Иван, РКЛс</v>
      </c>
      <c r="C454" s="107" t="str">
        <f>'Мсетка7-10'!B84</f>
        <v>Хаматгалимов Эдуард, РККс</v>
      </c>
    </row>
    <row r="455" spans="1:3" ht="12.75">
      <c r="A455" s="105">
        <v>450</v>
      </c>
      <c r="B455" s="106" t="str">
        <f>'Мсетка7-10'!E107</f>
        <v>Филенков Михаил, РКЛс</v>
      </c>
      <c r="C455" s="107" t="str">
        <f>'Мсетка7-10'!E110</f>
        <v>Ахметгареев Влад, РАЛс</v>
      </c>
    </row>
    <row r="456" spans="1:3" ht="12.75">
      <c r="A456" s="105">
        <v>451</v>
      </c>
      <c r="B456" s="106" t="str">
        <f>'Мсетка7-10'!C122</f>
        <v>Филенков Михаил, РКЛс</v>
      </c>
      <c r="C456" s="107" t="str">
        <f>'Мсетка7-10'!G121</f>
        <v>Гатиятов Азамат, РБТс</v>
      </c>
    </row>
    <row r="457" spans="1:3" ht="12.75">
      <c r="A457" s="105">
        <v>452</v>
      </c>
      <c r="B457" s="106" t="str">
        <f>'Мсетка7-10'!D120</f>
        <v>Филенков Михаил, РКЛс</v>
      </c>
      <c r="C457" s="107" t="str">
        <f>'Мсетка7-10'!H105</f>
        <v>Каримов Ильнар, РБВс</v>
      </c>
    </row>
    <row r="458" spans="1:3" ht="12.75">
      <c r="A458" s="105">
        <v>453</v>
      </c>
      <c r="B458" s="106" t="str">
        <f>'Мсетка7-10'!E116</f>
        <v>Филенков Михаил, РКЛс</v>
      </c>
      <c r="C458" s="107" t="str">
        <f>'Мсетка7-10'!I96</f>
        <v>Мифтахов Руслан, РЕРс</v>
      </c>
    </row>
    <row r="459" spans="1:3" ht="12.75">
      <c r="A459" s="105">
        <v>454</v>
      </c>
      <c r="B459" s="106" t="str">
        <f>'Мсетка1-4'!E191</f>
        <v>Фролов Роман, УФАг</v>
      </c>
      <c r="C459" s="107" t="str">
        <f>'Мсетка5-6'!E97</f>
        <v>Ахметшин Ильназ, РБУс</v>
      </c>
    </row>
    <row r="460" spans="1:3" ht="12.75">
      <c r="A460" s="105">
        <v>455</v>
      </c>
      <c r="B460" s="106" t="str">
        <f>'Мсетка5-6'!H46</f>
        <v>Фролов Роман, УФАг</v>
      </c>
      <c r="C460" s="107" t="str">
        <f>'Мсетка7-10'!B28</f>
        <v>Ахметшин Ильяс, РБУс</v>
      </c>
    </row>
    <row r="461" spans="1:3" ht="12.75">
      <c r="A461" s="105">
        <v>456</v>
      </c>
      <c r="B461" s="106" t="str">
        <f>'Мсетка5-6'!I54</f>
        <v>Фролов Роман, УФАг</v>
      </c>
      <c r="C461" s="107" t="str">
        <f>'Мсетка7-10'!B18</f>
        <v>Балабанов Альберт, УФАг</v>
      </c>
    </row>
    <row r="462" spans="1:3" ht="12.75">
      <c r="A462" s="105">
        <v>457</v>
      </c>
      <c r="B462" s="106" t="str">
        <f>'Мсетка1-4'!D195</f>
        <v>Фролов Роман, УФАг</v>
      </c>
      <c r="C462" s="107" t="str">
        <f>'Мсетка5-6'!C39</f>
        <v>Самарин Данил, РСАс</v>
      </c>
    </row>
    <row r="463" spans="1:3" ht="12.75">
      <c r="A463" s="105">
        <v>458</v>
      </c>
      <c r="B463" s="106" t="str">
        <f>'Мсетка7-10'!D11</f>
        <v>Фролов Роман, УФАг</v>
      </c>
      <c r="C463" s="107" t="str">
        <f>'Мсетка7-10'!D14</f>
        <v>Юртбаков Динис, РБМг</v>
      </c>
    </row>
    <row r="464" spans="1:3" ht="12.75">
      <c r="A464" s="105">
        <v>459</v>
      </c>
      <c r="B464" s="106" t="str">
        <f>'Мсетка7-10'!C9</f>
        <v>Фролов Роман, УФАг</v>
      </c>
      <c r="C464" s="107" t="str">
        <f>'Мсетка7-10'!F13</f>
        <v>Ярмухаметов Булат, РХАс</v>
      </c>
    </row>
    <row r="465" spans="1:3" ht="12.75">
      <c r="A465" s="105">
        <v>460</v>
      </c>
      <c r="B465" s="106" t="str">
        <f>'Мсетка7-10'!H71</f>
        <v>Хабиров Камиль, РКРс</v>
      </c>
      <c r="C465" s="107" t="str">
        <f>'Мсетка7-10'!G84</f>
        <v>Каримов Азамат, РСАс</v>
      </c>
    </row>
    <row r="466" spans="1:3" ht="12.75">
      <c r="A466" s="105">
        <v>461</v>
      </c>
      <c r="B466" s="106" t="str">
        <f>'Мсетка5-6'!E85</f>
        <v>Хабиров Камиль, РКРс</v>
      </c>
      <c r="C466" s="107" t="str">
        <f>'Мсетка7-10'!B111</f>
        <v>Харисов Айдар, РЕРс</v>
      </c>
    </row>
    <row r="467" spans="1:3" ht="12.75">
      <c r="A467" s="105">
        <v>462</v>
      </c>
      <c r="B467" s="106" t="str">
        <f>'Мсетка7-10'!I35</f>
        <v>Хакимов Арсен, РБКс</v>
      </c>
      <c r="C467" s="107" t="str">
        <f>'Мсетка7-10'!I38</f>
        <v>Гайнанов Урал, РКИс</v>
      </c>
    </row>
    <row r="468" spans="1:3" ht="12.75">
      <c r="A468" s="105">
        <v>463</v>
      </c>
      <c r="B468" s="106" t="str">
        <f>'Мсетка7-10'!H33</f>
        <v>Хакимов Арсен, РБКс</v>
      </c>
      <c r="C468" s="107" t="str">
        <f>'Мсетка7-10'!H40</f>
        <v>Михалев Роман, РНУс</v>
      </c>
    </row>
    <row r="469" spans="1:3" ht="12.75">
      <c r="A469" s="105">
        <v>464</v>
      </c>
      <c r="B469" s="106" t="str">
        <f>'Мсетка1-4'!D55</f>
        <v>Хакимов Арсен, РБКс</v>
      </c>
      <c r="C469" s="107" t="str">
        <f>'Мсетка5-6'!C112</f>
        <v>Мухамадиев Айнур, РБВс</v>
      </c>
    </row>
    <row r="470" spans="1:3" ht="12.75">
      <c r="A470" s="105">
        <v>465</v>
      </c>
      <c r="B470" s="106" t="str">
        <f>'Мсетка5-6'!F31</f>
        <v>Хакимов Арсен, РБКс</v>
      </c>
      <c r="C470" s="107" t="str">
        <f>'Мсетка7-10'!B62</f>
        <v>Саитгареев Ильнур, РСАс</v>
      </c>
    </row>
    <row r="471" spans="1:3" ht="12.75">
      <c r="A471" s="105">
        <v>466</v>
      </c>
      <c r="B471" s="106" t="str">
        <f>'Мсетка1-4'!D245</f>
        <v>Хаматгалимов Эдуард, РККс</v>
      </c>
      <c r="C471" s="107" t="str">
        <f>'Мсетка5-6'!C15</f>
        <v>Гафуров Марат, РЕРс</v>
      </c>
    </row>
    <row r="472" spans="1:3" ht="12.75">
      <c r="A472" s="105">
        <v>467</v>
      </c>
      <c r="B472" s="106" t="str">
        <f>'Мсетка7-10'!G58</f>
        <v>Хаматгалимов Эдуард, РККс</v>
      </c>
      <c r="C472" s="107" t="str">
        <f>'Мсетка7-10'!G60</f>
        <v>Саитгареев Ильнур, РСАс</v>
      </c>
    </row>
    <row r="473" spans="1:3" ht="12.75">
      <c r="A473" s="105">
        <v>468</v>
      </c>
      <c r="B473" s="106" t="str">
        <f>'Мсетка7-10'!C85</f>
        <v>Хаматгалимов Эдуард, РККс</v>
      </c>
      <c r="C473" s="107" t="str">
        <f>'Мсетка7-10'!G76</f>
        <v>Сафаров Ильнар, РБТс</v>
      </c>
    </row>
    <row r="474" spans="1:3" ht="12.75">
      <c r="A474" s="105">
        <v>469</v>
      </c>
      <c r="B474" s="106" t="str">
        <f>'Мсетка7-10'!I118</f>
        <v>Харисов Айдар, РЕРс</v>
      </c>
      <c r="C474" s="107" t="str">
        <f>'Мсетка7-10'!I124</f>
        <v>Гатиятов Азамат, РБТс</v>
      </c>
    </row>
    <row r="475" spans="1:3" ht="12.75">
      <c r="A475" s="105">
        <v>470</v>
      </c>
      <c r="B475" s="106" t="str">
        <f>'Мсетка7-10'!H116</f>
        <v>Харисов Айдар, РЕРс</v>
      </c>
      <c r="C475" s="107" t="str">
        <f>'Мсетка7-10'!H131</f>
        <v>Набиев Рамзан, НЕФг</v>
      </c>
    </row>
    <row r="476" spans="1:3" ht="12.75">
      <c r="A476" s="105">
        <v>471</v>
      </c>
      <c r="B476" s="106" t="str">
        <f>'Мсетка5-6'!H99</f>
        <v>Хасанов Булат, РБУс</v>
      </c>
      <c r="C476" s="107" t="str">
        <f>'Мсетка7-10'!B34</f>
        <v>Ахметшин Ильназ, РБУс</v>
      </c>
    </row>
    <row r="477" spans="1:3" ht="12.75">
      <c r="A477" s="105">
        <v>472</v>
      </c>
      <c r="B477" s="106" t="str">
        <f>'Мсетка7-10'!D19</f>
        <v>Хасанов Булат, РБУс</v>
      </c>
      <c r="C477" s="107" t="str">
        <f>'Мсетка7-10'!D22</f>
        <v>Балабанов Альберт, УФАг</v>
      </c>
    </row>
    <row r="478" spans="1:3" ht="12.75">
      <c r="A478" s="105">
        <v>473</v>
      </c>
      <c r="B478" s="106" t="str">
        <f>'Мсетка7-10'!C21</f>
        <v>Хасанов Булат, РБУс</v>
      </c>
      <c r="C478" s="107" t="str">
        <f>'Мсетка7-10'!F20</f>
        <v>Иргалиев Ильдар, РЧЕс</v>
      </c>
    </row>
    <row r="479" spans="1:3" ht="12.75">
      <c r="A479" s="105">
        <v>474</v>
      </c>
      <c r="B479" s="106" t="str">
        <f>'Мсетка1-4'!E93</f>
        <v>Хасанов Булат, РБУс</v>
      </c>
      <c r="C479" s="107" t="str">
        <f>'Мсетка5-6'!E44</f>
        <v>Уразгильдин Ямиль, РБМг</v>
      </c>
    </row>
    <row r="480" spans="1:3" ht="12.75">
      <c r="A480" s="105">
        <v>475</v>
      </c>
      <c r="B480" s="106" t="str">
        <f>'Мсетка1-4'!D97</f>
        <v>Хасанов Булат, РБУс</v>
      </c>
      <c r="C480" s="107" t="str">
        <f>'Мсетка5-6'!C88</f>
        <v>Хабиров Камиль, РКРс</v>
      </c>
    </row>
    <row r="481" spans="1:3" ht="12.75">
      <c r="A481" s="105">
        <v>476</v>
      </c>
      <c r="B481" s="106" t="str">
        <f>'Мсетка1-4'!D7</f>
        <v>Хуснутдинов Радмир, УФАг</v>
      </c>
      <c r="C481" s="107" t="str">
        <f>'Мсетка5-6'!C136</f>
        <v>Анваров Фаил, РЧЕс</v>
      </c>
    </row>
    <row r="482" spans="1:3" ht="12.75">
      <c r="A482" s="105">
        <v>477</v>
      </c>
      <c r="B482" s="106" t="str">
        <f>'Мсетка1-4'!I73</f>
        <v>Хуснутдинов Радмир, УФАг</v>
      </c>
      <c r="C482" s="107" t="str">
        <f>'Мсетка5-6'!K127</f>
        <v>Гумеров Мансур, СИБг</v>
      </c>
    </row>
    <row r="483" spans="1:3" ht="12.75">
      <c r="A483" s="105">
        <v>478</v>
      </c>
      <c r="B483" s="106" t="str">
        <f>'Мсетка1-4'!F19</f>
        <v>Хуснутдинов Радмир, УФАг</v>
      </c>
      <c r="C483" s="107" t="str">
        <f>'Мсетка5-6'!G135</f>
        <v>Дерюгин Родион, ОКТг</v>
      </c>
    </row>
    <row r="484" spans="1:3" ht="12.75">
      <c r="A484" s="105">
        <v>479</v>
      </c>
      <c r="B484" s="106" t="str">
        <f>'Мсетка1-4'!G35</f>
        <v>Хуснутдинов Радмир, УФАг</v>
      </c>
      <c r="C484" s="107" t="str">
        <f>'Мсетка5-6'!I6</f>
        <v>Макаров Роман, РККс</v>
      </c>
    </row>
    <row r="485" spans="1:3" ht="12.75">
      <c r="A485" s="105">
        <v>480</v>
      </c>
      <c r="B485" s="106" t="str">
        <f>'Мсетка1-4'!E11</f>
        <v>Хуснутдинов Радмир, УФАг</v>
      </c>
      <c r="C485" s="107" t="str">
        <f>'Мсетка5-6'!E4</f>
        <v>Мугинов Максим, РКИс</v>
      </c>
    </row>
    <row r="486" spans="1:3" ht="12.75">
      <c r="A486" s="105">
        <v>481</v>
      </c>
      <c r="B486" s="106" t="str">
        <f>'Мсетка1-4'!J125</f>
        <v>Хуснутдинов Радмир, УФАг</v>
      </c>
      <c r="C486" s="107" t="str">
        <f>'Мсетка1-4'!J142</f>
        <v>Суюндуков Фанис, СИБг</v>
      </c>
    </row>
    <row r="487" spans="1:3" ht="12.75">
      <c r="A487" s="105">
        <v>482</v>
      </c>
      <c r="B487" s="106" t="str">
        <f>'Мсетка5-6'!E48</f>
        <v>Шагиев Ильшат, РМЕс</v>
      </c>
      <c r="C487" s="107" t="str">
        <f>'Мсетка7-10'!B103</f>
        <v>Ахметгареев Влад, РАЛс</v>
      </c>
    </row>
    <row r="488" spans="1:3" ht="12.75">
      <c r="A488" s="105">
        <v>483</v>
      </c>
      <c r="B488" s="106" t="str">
        <f>'Мсетка7-10'!C45</f>
        <v>Шагиев Ильшат, РМЕс</v>
      </c>
      <c r="C488" s="107" t="str">
        <f>'Мсетка7-10'!G34</f>
        <v>Михалев Роман, РНУс</v>
      </c>
    </row>
    <row r="489" spans="1:3" ht="12.75">
      <c r="A489" s="105">
        <v>484</v>
      </c>
      <c r="B489" s="106" t="str">
        <f>'Мсетка5-6'!F47</f>
        <v>Шагиев Ильшат, РМЕс</v>
      </c>
      <c r="C489" s="107" t="str">
        <f>'Мсетка7-10'!B66</f>
        <v>Уразгильдин Ямиль, РБМг</v>
      </c>
    </row>
    <row r="490" spans="1:3" ht="12.75">
      <c r="A490" s="105">
        <v>485</v>
      </c>
      <c r="B490" s="106" t="str">
        <f>'Мсетка7-10'!F153</f>
        <v>Шаймиев Максим, РТАс</v>
      </c>
      <c r="C490" s="107" t="str">
        <f>'Мсетка7-10'!F159</f>
        <v>Анваров Фаил, РЧЕс</v>
      </c>
    </row>
    <row r="491" spans="1:3" ht="12.75">
      <c r="A491" s="105">
        <v>486</v>
      </c>
      <c r="B491" s="106" t="str">
        <f>'Мсетка7-10'!D35</f>
        <v>Шамратов Олег, РМШс</v>
      </c>
      <c r="C491" s="107" t="str">
        <f>'Мсетка7-10'!I14</f>
        <v>Ахметшин Ильназ, РБУс</v>
      </c>
    </row>
    <row r="492" spans="1:3" ht="12.75">
      <c r="A492" s="105">
        <v>487</v>
      </c>
      <c r="B492" s="106" t="str">
        <f>'Мсетка7-10'!E31</f>
        <v>Шамратов Олег, РМШс</v>
      </c>
      <c r="C492" s="107" t="str">
        <f>'Мсетка7-10'!E37</f>
        <v>Ахметшин Ильяс, РБУс</v>
      </c>
    </row>
    <row r="493" spans="1:3" ht="12.75">
      <c r="A493" s="105">
        <v>488</v>
      </c>
      <c r="B493" s="106" t="str">
        <f>'Мсетка1-4'!E43</f>
        <v>Шамратов Олег, РМШс</v>
      </c>
      <c r="C493" s="107" t="str">
        <f>'Мсетка5-6'!E20</f>
        <v>Габдрафиков Тимур, РБКс</v>
      </c>
    </row>
    <row r="494" spans="1:3" ht="12.75">
      <c r="A494" s="105">
        <v>489</v>
      </c>
      <c r="B494" s="106" t="str">
        <f>'Мсетка1-4'!D39</f>
        <v>Шамратов Олег, РМШс</v>
      </c>
      <c r="C494" s="107" t="str">
        <f>'Мсетка5-6'!C120</f>
        <v>Гарипов Алтынсура, РМЕс</v>
      </c>
    </row>
    <row r="495" spans="1:3" ht="12.75">
      <c r="A495" s="105">
        <v>490</v>
      </c>
      <c r="B495" s="106" t="str">
        <f>'Мсетка7-10'!C37</f>
        <v>Шамратов Олег, РМШс</v>
      </c>
      <c r="C495" s="107" t="str">
        <f>'Мсетка7-10'!F29</f>
        <v>Дерюгин Родион, ОКТг</v>
      </c>
    </row>
    <row r="496" spans="1:3" ht="12.75">
      <c r="A496" s="105">
        <v>491</v>
      </c>
      <c r="B496" s="106" t="str">
        <f>'Мсетка7-10'!F7</f>
        <v>Шамыков Кирилл, РМШс</v>
      </c>
      <c r="C496" s="107" t="str">
        <f>'Мсетка7-10'!F9</f>
        <v>Каипов Спартак, РХАс</v>
      </c>
    </row>
    <row r="497" spans="1:3" ht="12.75">
      <c r="A497" s="105">
        <v>492</v>
      </c>
      <c r="B497" s="106" t="str">
        <f>'Мсетка1-4'!E209</f>
        <v>Шамыков Кирилл, РМШс</v>
      </c>
      <c r="C497" s="107" t="str">
        <f>'Мсетка5-6'!E105</f>
        <v>Мухамадеев Анвар, РБТс</v>
      </c>
    </row>
    <row r="498" spans="1:3" ht="12.75">
      <c r="A498" s="105">
        <v>493</v>
      </c>
      <c r="B498" s="106" t="str">
        <f>'Мсетка1-4'!D205</f>
        <v>Шамыков Кирилл, РМШс</v>
      </c>
      <c r="C498" s="107" t="str">
        <f>'Мсетка5-6'!C35</f>
        <v>Саитгареев Ильнур, РСАс</v>
      </c>
    </row>
    <row r="499" spans="1:3" ht="12.75">
      <c r="A499" s="105">
        <v>494</v>
      </c>
      <c r="B499" s="106" t="str">
        <f>'Мсетка5-6'!J115</f>
        <v>Шамыков Кирилл, РМШс</v>
      </c>
      <c r="C499" s="107" t="str">
        <f>'Мсетка7-10'!B14</f>
        <v>Юртбаков Динис, РБМг</v>
      </c>
    </row>
    <row r="500" spans="1:3" ht="12.75">
      <c r="A500" s="105">
        <v>495</v>
      </c>
      <c r="B500" s="106" t="str">
        <f>'Мсетка1-4'!F217</f>
        <v>Шамыков Кирилл, РМШс</v>
      </c>
      <c r="C500" s="107" t="str">
        <f>'Мсетка5-6'!G34</f>
        <v>Ярмухаметов Булат, РХАс</v>
      </c>
    </row>
    <row r="501" spans="1:3" ht="12.75">
      <c r="A501" s="105">
        <v>496</v>
      </c>
      <c r="B501" s="106" t="str">
        <f>'Мсетка7-10'!C57</f>
        <v>Шарипов Александр, РКЛс</v>
      </c>
      <c r="C501" s="107" t="str">
        <f>'Мсетка7-10'!G62</f>
        <v>Безматерных Иван, РНУс</v>
      </c>
    </row>
    <row r="502" spans="1:3" ht="12.75">
      <c r="A502" s="105">
        <v>497</v>
      </c>
      <c r="B502" s="106" t="str">
        <f>'Мсетка5-6'!E16</f>
        <v>Шарипов Александр, РКЛс</v>
      </c>
      <c r="C502" s="107" t="str">
        <f>'Мсетка7-10'!B95</f>
        <v>Гафуров Марат, РЕРс</v>
      </c>
    </row>
    <row r="503" spans="1:3" ht="12.75">
      <c r="A503" s="105">
        <v>498</v>
      </c>
      <c r="B503" s="106" t="str">
        <f>'Мсетка7-10'!I46</f>
        <v>Шарипов Александр, РКЛс</v>
      </c>
      <c r="C503" s="107" t="str">
        <f>'Мсетка7-10'!I48</f>
        <v>Евсеев Иван, РАЛс</v>
      </c>
    </row>
    <row r="504" spans="1:3" ht="12.75">
      <c r="A504" s="105">
        <v>499</v>
      </c>
      <c r="B504" s="106" t="str">
        <f>'Мсетка7-10'!D59</f>
        <v>Шарипов Александр, РКЛс</v>
      </c>
      <c r="C504" s="107" t="str">
        <f>'Мсетка7-10'!G50</f>
        <v>Саитгареев Ильнур, РСАс</v>
      </c>
    </row>
    <row r="505" spans="1:3" ht="12.75">
      <c r="A505" s="105">
        <v>500</v>
      </c>
      <c r="B505" s="106" t="str">
        <f>'Мсетка1-4'!D221</f>
        <v>Юртбаков Динис, РБМг</v>
      </c>
      <c r="C505" s="107" t="str">
        <f>'Мсетка5-6'!C27</f>
        <v>Басыров Ильяс, РАЛс</v>
      </c>
    </row>
    <row r="506" spans="1:3" ht="12.75">
      <c r="A506" s="105">
        <v>501</v>
      </c>
      <c r="B506" s="106" t="str">
        <f>'Мсетка5-6'!F116</f>
        <v>Юртбаков Динис, РБМг</v>
      </c>
      <c r="C506" s="107" t="str">
        <f>'Мсетка7-10'!B82</f>
        <v>Гарипов Алтынсура, РМЕс</v>
      </c>
    </row>
    <row r="507" spans="1:3" ht="12.75">
      <c r="A507" s="105">
        <v>502</v>
      </c>
      <c r="B507" s="106" t="str">
        <f>'Мсетка5-6'!I123</f>
        <v>Юртбаков Динис, РБМг</v>
      </c>
      <c r="C507" s="107" t="str">
        <f>'Мсетка7-10'!B22</f>
        <v>Иргалиев Ильдар, РЧЕс</v>
      </c>
    </row>
    <row r="508" spans="1:3" ht="12.75">
      <c r="A508" s="105">
        <v>503</v>
      </c>
      <c r="B508" s="106" t="str">
        <f>'Мсетка5-6'!G111</f>
        <v>Юртбаков Динис, РБМг</v>
      </c>
      <c r="C508" s="107" t="str">
        <f>'Мсетка7-10'!B52</f>
        <v>Мухамадиев Айнур, РБВс</v>
      </c>
    </row>
    <row r="509" spans="1:3" ht="12.75">
      <c r="A509" s="105">
        <v>504</v>
      </c>
      <c r="B509" s="106" t="str">
        <f>'Мсетка7-10'!C13</f>
        <v>Юртбаков Динис, РБМг</v>
      </c>
      <c r="C509" s="107" t="str">
        <f>'Мсетка7-10'!F15</f>
        <v>Файзуллин Даниэль, ОКТг</v>
      </c>
    </row>
    <row r="510" spans="1:3" ht="12.75">
      <c r="A510" s="105">
        <v>505</v>
      </c>
      <c r="B510" s="106" t="str">
        <f>'Мсетка5-6'!H115</f>
        <v>Юртбаков Динис, РБМг</v>
      </c>
      <c r="C510" s="107" t="str">
        <f>'Мсетка7-10'!B36</f>
        <v>Шамратов Олег, РМШс</v>
      </c>
    </row>
    <row r="511" spans="1:3" ht="12.75">
      <c r="A511" s="105">
        <v>506</v>
      </c>
      <c r="B511" s="106" t="str">
        <f>'Мсетка1-4'!D229</f>
        <v>Ярмухаметов Булат, РХАс</v>
      </c>
      <c r="C511" s="107" t="str">
        <f>'Мсетка5-6'!C23</f>
        <v>Абдрахманов Ильнур, РМЕс</v>
      </c>
    </row>
    <row r="512" spans="1:3" ht="12.75">
      <c r="A512" s="105">
        <v>507</v>
      </c>
      <c r="B512" s="106" t="str">
        <f>'Мсетка5-6'!H30</f>
        <v>Ярмухаметов Булат, РХАс</v>
      </c>
      <c r="C512" s="107" t="str">
        <f>'Мсетка7-10'!B26</f>
        <v>Габдрафиков Тимур, РБКс</v>
      </c>
    </row>
    <row r="513" spans="1:3" ht="12.75">
      <c r="A513" s="105">
        <v>508</v>
      </c>
      <c r="B513" s="106" t="str">
        <f>'Мсетка5-6'!I22</f>
        <v>Ярмухаметов Булат, РХАс</v>
      </c>
      <c r="C513" s="107" t="str">
        <f>'Мсетка7-10'!B16</f>
        <v>Мугинов Максим, РКИс</v>
      </c>
    </row>
    <row r="514" spans="1:3" ht="12.75">
      <c r="A514" s="105">
        <v>509</v>
      </c>
      <c r="B514" s="106" t="str">
        <f>'Мсетка7-10'!G14</f>
        <v>Ярмухаметов Булат, РХАс</v>
      </c>
      <c r="C514" s="107" t="str">
        <f>'Мсетка7-10'!G16</f>
        <v>Файзуллин Даниэль, ОКТг</v>
      </c>
    </row>
    <row r="515" spans="1:3" ht="12.75">
      <c r="A515" s="105">
        <v>510</v>
      </c>
      <c r="B515" s="106" t="str">
        <f>'Мсетка1-4'!E225</f>
        <v>Ярмухаметов Булат, РХАс</v>
      </c>
      <c r="C515" s="107" t="str">
        <f>'Мсетка5-6'!E113</f>
        <v>Юртбаков Динис, РБМг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N134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41.8515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1" spans="1:11" ht="20.2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K1" s="2" t="s">
        <v>68</v>
      </c>
    </row>
    <row r="2" spans="1:11" ht="15">
      <c r="A2" s="118" t="s">
        <v>275</v>
      </c>
      <c r="B2" s="118"/>
      <c r="C2" s="118"/>
      <c r="D2" s="118"/>
      <c r="E2" s="118"/>
      <c r="F2" s="118"/>
      <c r="G2" s="118"/>
      <c r="H2" s="118"/>
      <c r="I2" s="118"/>
      <c r="K2" s="3" t="s">
        <v>69</v>
      </c>
    </row>
    <row r="3" spans="1:9" ht="15">
      <c r="A3" s="119" t="s">
        <v>70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14" ht="12.75">
      <c r="A6" s="6" t="s">
        <v>1</v>
      </c>
      <c r="B6" s="7" t="s">
        <v>0</v>
      </c>
      <c r="C6" s="8" t="s">
        <v>2</v>
      </c>
      <c r="D6" s="8"/>
      <c r="E6" s="8"/>
      <c r="F6" s="8"/>
      <c r="G6" s="8"/>
      <c r="H6" s="8"/>
      <c r="I6" s="8"/>
      <c r="J6" s="113"/>
      <c r="K6" s="113"/>
      <c r="L6" s="113"/>
      <c r="M6" s="113"/>
      <c r="N6" s="113"/>
    </row>
    <row r="7" spans="1:12" ht="18">
      <c r="A7" s="9" t="s">
        <v>149</v>
      </c>
      <c r="B7" s="10">
        <v>1</v>
      </c>
      <c r="C7" s="11" t="str">
        <f>'Дсетка1-4'!J125</f>
        <v>Апсатарова Дарина, РМ1с</v>
      </c>
      <c r="D7" s="8"/>
      <c r="E7" s="8"/>
      <c r="F7" s="8"/>
      <c r="G7" s="111"/>
      <c r="H7" s="8"/>
      <c r="I7" s="8"/>
      <c r="L7" s="114"/>
    </row>
    <row r="8" spans="1:13" ht="18">
      <c r="A8" s="9" t="s">
        <v>150</v>
      </c>
      <c r="B8" s="10">
        <v>2</v>
      </c>
      <c r="C8" s="11" t="str">
        <f>'Дсетка1-4'!J142</f>
        <v>Якупова Дина, РБУс</v>
      </c>
      <c r="D8" s="8"/>
      <c r="E8" s="8"/>
      <c r="F8" s="8"/>
      <c r="G8" s="111"/>
      <c r="H8" s="8"/>
      <c r="I8" s="8"/>
      <c r="L8" s="114"/>
      <c r="M8" s="112"/>
    </row>
    <row r="9" spans="1:12" ht="18">
      <c r="A9" s="9" t="s">
        <v>151</v>
      </c>
      <c r="B9" s="10">
        <v>3</v>
      </c>
      <c r="C9" s="11" t="str">
        <f>'Дсетка5-6'!L65</f>
        <v>Каштанова Дарья, РБКс</v>
      </c>
      <c r="D9" s="8"/>
      <c r="E9" s="8"/>
      <c r="F9" s="8"/>
      <c r="G9" s="111"/>
      <c r="H9" s="8"/>
      <c r="I9" s="8"/>
      <c r="J9" s="112"/>
      <c r="L9" s="114"/>
    </row>
    <row r="10" spans="1:12" ht="18">
      <c r="A10" s="9" t="s">
        <v>152</v>
      </c>
      <c r="B10" s="10">
        <v>4</v>
      </c>
      <c r="C10" s="11" t="str">
        <f>'Дсетка5-6'!L74</f>
        <v>Каштанова Ксения, РБКс</v>
      </c>
      <c r="D10" s="8"/>
      <c r="E10" s="8"/>
      <c r="F10" s="8"/>
      <c r="G10" s="111"/>
      <c r="H10" s="8"/>
      <c r="I10" s="8"/>
      <c r="L10" s="114"/>
    </row>
    <row r="11" spans="1:12" ht="18">
      <c r="A11" s="9" t="s">
        <v>153</v>
      </c>
      <c r="B11" s="10">
        <v>5</v>
      </c>
      <c r="C11" s="11" t="str">
        <f>'Дсетка7-10'!J7</f>
        <v>Новичкова Александра, РБЩг</v>
      </c>
      <c r="D11" s="8"/>
      <c r="E11" s="8"/>
      <c r="F11" s="8"/>
      <c r="G11" s="111"/>
      <c r="H11" s="8"/>
      <c r="I11" s="8"/>
      <c r="L11" s="114"/>
    </row>
    <row r="12" spans="1:12" ht="18">
      <c r="A12" s="9" t="s">
        <v>154</v>
      </c>
      <c r="B12" s="10">
        <v>6</v>
      </c>
      <c r="C12" s="11" t="str">
        <f>'Дсетка7-10'!J9</f>
        <v>Авдеева Алена, РБЩг</v>
      </c>
      <c r="D12" s="8"/>
      <c r="E12" s="8"/>
      <c r="F12" s="8"/>
      <c r="G12" s="111"/>
      <c r="H12" s="8"/>
      <c r="I12" s="8"/>
      <c r="L12" s="114"/>
    </row>
    <row r="13" spans="1:12" ht="18">
      <c r="A13" s="9" t="s">
        <v>155</v>
      </c>
      <c r="B13" s="10">
        <v>7</v>
      </c>
      <c r="C13" s="11" t="str">
        <f>'Дсетка7-10'!F7</f>
        <v>Нургалиева Эмилия, НЕФг</v>
      </c>
      <c r="D13" s="8"/>
      <c r="E13" s="8"/>
      <c r="F13" s="8"/>
      <c r="G13" s="111"/>
      <c r="H13" s="8"/>
      <c r="I13" s="8"/>
      <c r="L13" s="114"/>
    </row>
    <row r="14" spans="1:12" ht="18">
      <c r="A14" s="9" t="s">
        <v>156</v>
      </c>
      <c r="B14" s="10">
        <v>8</v>
      </c>
      <c r="C14" s="11" t="str">
        <f>'Дсетка7-10'!F9</f>
        <v>Ниценко Снежана, УФАг</v>
      </c>
      <c r="D14" s="8"/>
      <c r="E14" s="8"/>
      <c r="F14" s="8"/>
      <c r="G14" s="111"/>
      <c r="H14" s="8"/>
      <c r="I14" s="8"/>
      <c r="L14" s="114"/>
    </row>
    <row r="15" spans="1:12" ht="18">
      <c r="A15" s="9" t="s">
        <v>157</v>
      </c>
      <c r="B15" s="10">
        <v>9</v>
      </c>
      <c r="C15" s="11" t="str">
        <f>'Дсетка7-10'!D11</f>
        <v>Мубарякова Светлана, РКИс</v>
      </c>
      <c r="D15" s="8"/>
      <c r="E15" s="8"/>
      <c r="F15" s="8"/>
      <c r="G15" s="111"/>
      <c r="H15" s="8"/>
      <c r="I15" s="8"/>
      <c r="L15" s="114"/>
    </row>
    <row r="16" spans="1:12" ht="18">
      <c r="A16" s="9" t="s">
        <v>158</v>
      </c>
      <c r="B16" s="10">
        <v>10</v>
      </c>
      <c r="C16" s="11" t="str">
        <f>'Дсетка7-10'!D14</f>
        <v>Ибатова Анита, РМ2с</v>
      </c>
      <c r="D16" s="8"/>
      <c r="E16" s="8"/>
      <c r="F16" s="8"/>
      <c r="G16" s="111"/>
      <c r="H16" s="8"/>
      <c r="I16" s="8"/>
      <c r="L16" s="114"/>
    </row>
    <row r="17" spans="1:12" ht="18">
      <c r="A17" s="9" t="s">
        <v>159</v>
      </c>
      <c r="B17" s="10">
        <v>11</v>
      </c>
      <c r="C17" s="11" t="str">
        <f>'Дсетка7-10'!G14</f>
        <v>Нургалиева Камила, НЕФг</v>
      </c>
      <c r="D17" s="8"/>
      <c r="E17" s="8"/>
      <c r="F17" s="8"/>
      <c r="G17" s="111"/>
      <c r="H17" s="8"/>
      <c r="I17" s="8"/>
      <c r="L17" s="114"/>
    </row>
    <row r="18" spans="1:12" ht="18">
      <c r="A18" s="9" t="s">
        <v>160</v>
      </c>
      <c r="B18" s="10">
        <v>12</v>
      </c>
      <c r="C18" s="11" t="str">
        <f>'Дсетка7-10'!G16</f>
        <v>Ильтубаева Доминика, РМ2с</v>
      </c>
      <c r="D18" s="8"/>
      <c r="E18" s="8"/>
      <c r="F18" s="8"/>
      <c r="G18" s="111"/>
      <c r="H18" s="8"/>
      <c r="I18" s="8"/>
      <c r="L18" s="114"/>
    </row>
    <row r="19" spans="1:12" ht="18">
      <c r="A19" s="9" t="s">
        <v>161</v>
      </c>
      <c r="B19" s="10">
        <v>13</v>
      </c>
      <c r="C19" s="11" t="str">
        <f>'Дсетка7-10'!D19</f>
        <v>Нуждина Ангелина, РБЩг</v>
      </c>
      <c r="D19" s="8"/>
      <c r="E19" s="8"/>
      <c r="F19" s="8"/>
      <c r="G19" s="111"/>
      <c r="H19" s="8"/>
      <c r="I19" s="8"/>
      <c r="L19" s="114"/>
    </row>
    <row r="20" spans="1:12" ht="18">
      <c r="A20" s="9" t="s">
        <v>162</v>
      </c>
      <c r="B20" s="10">
        <v>14</v>
      </c>
      <c r="C20" s="11" t="str">
        <f>'Дсетка7-10'!D22</f>
        <v>Иванова Ульяна, РБКс</v>
      </c>
      <c r="D20" s="8"/>
      <c r="E20" s="8"/>
      <c r="F20" s="8"/>
      <c r="G20" s="111"/>
      <c r="H20" s="8"/>
      <c r="I20" s="8"/>
      <c r="L20" s="114"/>
    </row>
    <row r="21" spans="1:12" ht="18">
      <c r="A21" s="9" t="s">
        <v>163</v>
      </c>
      <c r="B21" s="10">
        <v>15</v>
      </c>
      <c r="C21" s="11" t="str">
        <f>'Дсетка7-10'!G19</f>
        <v>Фазлыева Алина, РМ1с</v>
      </c>
      <c r="D21" s="8"/>
      <c r="E21" s="8"/>
      <c r="F21" s="8"/>
      <c r="G21" s="111"/>
      <c r="H21" s="8"/>
      <c r="I21" s="8"/>
      <c r="L21" s="114"/>
    </row>
    <row r="22" spans="1:12" ht="18">
      <c r="A22" s="9" t="s">
        <v>165</v>
      </c>
      <c r="B22" s="10">
        <v>16</v>
      </c>
      <c r="C22" s="11" t="str">
        <f>'Дсетка7-10'!G21</f>
        <v>Иванко Анна, РККс</v>
      </c>
      <c r="D22" s="8"/>
      <c r="E22" s="8"/>
      <c r="F22" s="8"/>
      <c r="G22" s="111"/>
      <c r="H22" s="8"/>
      <c r="I22" s="8"/>
      <c r="L22" s="114"/>
    </row>
    <row r="23" spans="1:12" ht="18">
      <c r="A23" s="9" t="s">
        <v>164</v>
      </c>
      <c r="B23" s="10">
        <v>17</v>
      </c>
      <c r="C23" s="11" t="str">
        <f>'Дсетка7-10'!E31</f>
        <v>Малышева Анастасия, УФАг</v>
      </c>
      <c r="D23" s="8"/>
      <c r="E23" s="8"/>
      <c r="F23" s="8"/>
      <c r="G23" s="111"/>
      <c r="H23" s="8"/>
      <c r="I23" s="8"/>
      <c r="L23" s="114"/>
    </row>
    <row r="24" spans="1:12" ht="18">
      <c r="A24" s="9" t="s">
        <v>166</v>
      </c>
      <c r="B24" s="10">
        <v>18</v>
      </c>
      <c r="C24" s="11" t="str">
        <f>'Дсетка7-10'!E37</f>
        <v>Фатхлисламова Вероника, РКИс</v>
      </c>
      <c r="D24" s="8"/>
      <c r="E24" s="8"/>
      <c r="F24" s="8"/>
      <c r="G24" s="111"/>
      <c r="H24" s="8"/>
      <c r="I24" s="8"/>
      <c r="L24" s="114"/>
    </row>
    <row r="25" spans="1:12" ht="18">
      <c r="A25" s="9" t="s">
        <v>167</v>
      </c>
      <c r="B25" s="10">
        <v>19</v>
      </c>
      <c r="C25" s="11" t="str">
        <f>'Дсетка7-10'!J13</f>
        <v>Агзамова Алина, РККс</v>
      </c>
      <c r="D25" s="8"/>
      <c r="E25" s="8"/>
      <c r="F25" s="8"/>
      <c r="G25" s="111"/>
      <c r="H25" s="8"/>
      <c r="I25" s="8"/>
      <c r="L25" s="114"/>
    </row>
    <row r="26" spans="1:12" ht="18">
      <c r="A26" s="9" t="s">
        <v>168</v>
      </c>
      <c r="B26" s="10">
        <v>20</v>
      </c>
      <c r="C26" s="11" t="str">
        <f>'Дсетка7-10'!J15</f>
        <v>Сапараева Элина, РБУс</v>
      </c>
      <c r="D26" s="8"/>
      <c r="E26" s="8"/>
      <c r="F26" s="8"/>
      <c r="G26" s="111"/>
      <c r="H26" s="8"/>
      <c r="I26" s="8"/>
      <c r="L26" s="114"/>
    </row>
    <row r="27" spans="1:12" ht="18">
      <c r="A27" s="9" t="s">
        <v>172</v>
      </c>
      <c r="B27" s="10">
        <v>21</v>
      </c>
      <c r="C27" s="11" t="str">
        <f>'Дсетка7-10'!H26</f>
        <v>Салихова Эльнара, РАЛс</v>
      </c>
      <c r="D27" s="8"/>
      <c r="E27" s="8"/>
      <c r="F27" s="8"/>
      <c r="G27" s="111"/>
      <c r="H27" s="8"/>
      <c r="I27" s="8"/>
      <c r="L27" s="114"/>
    </row>
    <row r="28" spans="1:12" ht="18">
      <c r="A28" s="9" t="s">
        <v>169</v>
      </c>
      <c r="B28" s="10">
        <v>22</v>
      </c>
      <c r="C28" s="11" t="str">
        <f>'Дсетка7-10'!H29</f>
        <v>Мамбетова Назгуль, РХАс</v>
      </c>
      <c r="D28" s="8"/>
      <c r="E28" s="8"/>
      <c r="F28" s="8"/>
      <c r="G28" s="111"/>
      <c r="H28" s="8"/>
      <c r="I28" s="8"/>
      <c r="L28" s="114"/>
    </row>
    <row r="29" spans="1:9" ht="18">
      <c r="A29" s="9" t="s">
        <v>170</v>
      </c>
      <c r="B29" s="10">
        <v>23</v>
      </c>
      <c r="C29" s="11" t="str">
        <f>'Дсетка7-10'!J19</f>
        <v>Нургалеева Карина, ОКТг</v>
      </c>
      <c r="D29" s="8"/>
      <c r="E29" s="8"/>
      <c r="F29" s="8"/>
      <c r="G29" s="111"/>
      <c r="H29" s="8"/>
      <c r="I29" s="8"/>
    </row>
    <row r="30" spans="1:9" ht="18">
      <c r="A30" s="9" t="s">
        <v>171</v>
      </c>
      <c r="B30" s="10">
        <v>24</v>
      </c>
      <c r="C30" s="11" t="str">
        <f>'Дсетка7-10'!J21</f>
        <v>Андрюшкина Рада, РМ1с</v>
      </c>
      <c r="D30" s="8"/>
      <c r="E30" s="8"/>
      <c r="F30" s="8"/>
      <c r="G30" s="111"/>
      <c r="H30" s="8"/>
      <c r="I30" s="8"/>
    </row>
    <row r="31" spans="1:9" ht="18">
      <c r="A31" s="9" t="s">
        <v>173</v>
      </c>
      <c r="B31" s="10">
        <v>25</v>
      </c>
      <c r="C31" s="11" t="str">
        <f>'Дсетка7-10'!E47</f>
        <v>Набиуллина Динара, РБУс</v>
      </c>
      <c r="D31" s="8"/>
      <c r="E31" s="8"/>
      <c r="F31" s="8"/>
      <c r="G31" s="111"/>
      <c r="H31" s="8"/>
      <c r="I31" s="8"/>
    </row>
    <row r="32" spans="1:9" ht="18">
      <c r="A32" s="9" t="s">
        <v>174</v>
      </c>
      <c r="B32" s="10">
        <v>26</v>
      </c>
      <c r="C32" s="11" t="str">
        <f>'Дсетка7-10'!E53</f>
        <v>Абдуллина Яна, РМ2с</v>
      </c>
      <c r="D32" s="8"/>
      <c r="E32" s="8"/>
      <c r="F32" s="8"/>
      <c r="G32" s="111"/>
      <c r="H32" s="8"/>
      <c r="I32" s="8"/>
    </row>
    <row r="33" spans="1:9" ht="18">
      <c r="A33" s="9" t="s">
        <v>175</v>
      </c>
      <c r="B33" s="10">
        <v>27</v>
      </c>
      <c r="C33" s="11" t="str">
        <f>'Дсетка7-10'!J24</f>
        <v>Гареева Диана, РБВс</v>
      </c>
      <c r="D33" s="8"/>
      <c r="E33" s="8"/>
      <c r="F33" s="8"/>
      <c r="G33" s="111"/>
      <c r="H33" s="8"/>
      <c r="I33" s="8"/>
    </row>
    <row r="34" spans="1:9" ht="18">
      <c r="A34" s="9" t="s">
        <v>176</v>
      </c>
      <c r="B34" s="10">
        <v>28</v>
      </c>
      <c r="C34" s="11" t="str">
        <f>'Дсетка7-10'!J26</f>
        <v>Михалева Светлана, РНУс</v>
      </c>
      <c r="D34" s="8"/>
      <c r="E34" s="8"/>
      <c r="F34" s="8"/>
      <c r="G34" s="111"/>
      <c r="H34" s="8"/>
      <c r="I34" s="8"/>
    </row>
    <row r="35" spans="1:9" ht="18">
      <c r="A35" s="9" t="s">
        <v>177</v>
      </c>
      <c r="B35" s="10">
        <v>29</v>
      </c>
      <c r="C35" s="11" t="str">
        <f>'Дсетка7-10'!I35</f>
        <v>Давлетбаева Алсу, РЧЕс</v>
      </c>
      <c r="D35" s="8"/>
      <c r="E35" s="8"/>
      <c r="F35" s="8"/>
      <c r="G35" s="111"/>
      <c r="H35" s="8"/>
      <c r="I35" s="8"/>
    </row>
    <row r="36" spans="1:9" ht="18">
      <c r="A36" s="9" t="s">
        <v>178</v>
      </c>
      <c r="B36" s="10">
        <v>30</v>
      </c>
      <c r="C36" s="11" t="str">
        <f>'Дсетка7-10'!I38</f>
        <v>Рузанова Анна, РАЛс</v>
      </c>
      <c r="D36" s="8"/>
      <c r="E36" s="8"/>
      <c r="F36" s="8"/>
      <c r="G36" s="111"/>
      <c r="H36" s="8"/>
      <c r="I36" s="8"/>
    </row>
    <row r="37" spans="1:9" ht="18">
      <c r="A37" s="9" t="s">
        <v>180</v>
      </c>
      <c r="B37" s="10">
        <v>31</v>
      </c>
      <c r="C37" s="11" t="str">
        <f>'Дсетка7-10'!I41</f>
        <v>Юсупова Карина, РБТс</v>
      </c>
      <c r="D37" s="8"/>
      <c r="E37" s="8"/>
      <c r="F37" s="8"/>
      <c r="G37" s="111"/>
      <c r="H37" s="8"/>
      <c r="I37" s="8"/>
    </row>
    <row r="38" spans="1:9" ht="18">
      <c r="A38" s="9" t="s">
        <v>179</v>
      </c>
      <c r="B38" s="10">
        <v>32</v>
      </c>
      <c r="C38" s="11" t="str">
        <f>'Дсетка7-10'!I43</f>
        <v>Ануфриева Полина, ОКТг</v>
      </c>
      <c r="D38" s="8"/>
      <c r="E38" s="8"/>
      <c r="F38" s="8"/>
      <c r="G38" s="111"/>
      <c r="H38" s="8"/>
      <c r="I38" s="8"/>
    </row>
    <row r="39" spans="1:9" ht="18">
      <c r="A39" s="9" t="s">
        <v>181</v>
      </c>
      <c r="B39" s="10">
        <v>33</v>
      </c>
      <c r="C39" s="11" t="str">
        <f>'Дсетка7-10'!E70</f>
        <v>Фарвазева Замира, НЕФг</v>
      </c>
      <c r="D39" s="8"/>
      <c r="E39" s="8"/>
      <c r="F39" s="8"/>
      <c r="G39" s="111"/>
      <c r="H39" s="8"/>
      <c r="I39" s="8"/>
    </row>
    <row r="40" spans="1:9" ht="18">
      <c r="A40" s="9" t="s">
        <v>182</v>
      </c>
      <c r="B40" s="10">
        <v>34</v>
      </c>
      <c r="C40" s="11" t="str">
        <f>'Дсетка7-10'!E73</f>
        <v>Михалева Алена, РНУс</v>
      </c>
      <c r="D40" s="8"/>
      <c r="E40" s="8"/>
      <c r="F40" s="8"/>
      <c r="G40" s="111"/>
      <c r="H40" s="8"/>
      <c r="I40" s="8"/>
    </row>
    <row r="41" spans="1:9" ht="18">
      <c r="A41" s="9" t="s">
        <v>183</v>
      </c>
      <c r="B41" s="10">
        <v>35</v>
      </c>
      <c r="C41" s="11" t="str">
        <f>'Дсетка7-10'!I46</f>
        <v>Зарипова Рената, РЕРс</v>
      </c>
      <c r="D41" s="8"/>
      <c r="E41" s="8"/>
      <c r="F41" s="8"/>
      <c r="G41" s="111"/>
      <c r="H41" s="8"/>
      <c r="I41" s="8"/>
    </row>
    <row r="42" spans="1:9" ht="18">
      <c r="A42" s="9" t="s">
        <v>185</v>
      </c>
      <c r="B42" s="10">
        <v>36</v>
      </c>
      <c r="C42" s="11" t="str">
        <f>'Дсетка7-10'!I48</f>
        <v>Риянова Татьяна, РТАс</v>
      </c>
      <c r="D42" s="8"/>
      <c r="E42" s="8"/>
      <c r="F42" s="8"/>
      <c r="G42" s="111"/>
      <c r="H42" s="8"/>
      <c r="I42" s="8"/>
    </row>
    <row r="43" spans="1:9" ht="18">
      <c r="A43" s="9" t="s">
        <v>184</v>
      </c>
      <c r="B43" s="10">
        <v>37</v>
      </c>
      <c r="C43" s="11" t="str">
        <f>'Дсетка7-10'!I53</f>
        <v>Каримова Амалия, ОКТг</v>
      </c>
      <c r="D43" s="8"/>
      <c r="E43" s="8"/>
      <c r="F43" s="8"/>
      <c r="G43" s="111"/>
      <c r="H43" s="8"/>
      <c r="I43" s="8"/>
    </row>
    <row r="44" spans="1:9" ht="18">
      <c r="A44" s="9" t="s">
        <v>186</v>
      </c>
      <c r="B44" s="10">
        <v>38</v>
      </c>
      <c r="C44" s="11" t="str">
        <f>'Дсетка7-10'!I56</f>
        <v>Сакратова Камилла, УФАг</v>
      </c>
      <c r="D44" s="8"/>
      <c r="E44" s="8"/>
      <c r="F44" s="8"/>
      <c r="G44" s="111"/>
      <c r="H44" s="8"/>
      <c r="I44" s="8"/>
    </row>
    <row r="45" spans="1:9" ht="18">
      <c r="A45" s="9" t="s">
        <v>276</v>
      </c>
      <c r="B45" s="10">
        <v>39</v>
      </c>
      <c r="C45" s="11" t="str">
        <f>'Дсетка7-10'!G58</f>
        <v>Миндибаева Диана, РБТс</v>
      </c>
      <c r="D45" s="8"/>
      <c r="E45" s="8"/>
      <c r="F45" s="8"/>
      <c r="G45" s="111"/>
      <c r="H45" s="8"/>
      <c r="I45" s="8"/>
    </row>
    <row r="46" spans="1:9" ht="18">
      <c r="A46" s="9" t="s">
        <v>277</v>
      </c>
      <c r="B46" s="10">
        <v>40</v>
      </c>
      <c r="C46" s="11" t="str">
        <f>'Дсетка7-10'!G60</f>
        <v>Якупова Эмилия, РСАс</v>
      </c>
      <c r="D46" s="8"/>
      <c r="E46" s="8"/>
      <c r="F46" s="8"/>
      <c r="G46" s="111"/>
      <c r="H46" s="8"/>
      <c r="I46" s="8"/>
    </row>
    <row r="47" spans="1:9" ht="18">
      <c r="A47" s="9" t="s">
        <v>188</v>
      </c>
      <c r="B47" s="10">
        <v>41</v>
      </c>
      <c r="C47" s="11" t="str">
        <f>'Дсетка7-10'!J69</f>
        <v>Пожидаева Ульяна, РККс</v>
      </c>
      <c r="D47" s="8"/>
      <c r="E47" s="8"/>
      <c r="F47" s="8"/>
      <c r="G47" s="111"/>
      <c r="H47" s="8"/>
      <c r="I47" s="8"/>
    </row>
    <row r="48" spans="1:9" ht="18">
      <c r="A48" s="9" t="s">
        <v>190</v>
      </c>
      <c r="B48" s="10">
        <v>42</v>
      </c>
      <c r="C48" s="11" t="str">
        <f>'Дсетка7-10'!J75</f>
        <v>Дербенева Александра, РКРс</v>
      </c>
      <c r="D48" s="8"/>
      <c r="E48" s="8"/>
      <c r="F48" s="8"/>
      <c r="G48" s="111"/>
      <c r="H48" s="8"/>
      <c r="I48" s="8"/>
    </row>
    <row r="49" spans="1:9" ht="18">
      <c r="A49" s="9" t="s">
        <v>187</v>
      </c>
      <c r="B49" s="10">
        <v>43</v>
      </c>
      <c r="C49" s="11" t="str">
        <f>'Дсетка7-10'!J60</f>
        <v>Николаева Изабелла, РКЛс</v>
      </c>
      <c r="D49" s="8"/>
      <c r="E49" s="8"/>
      <c r="F49" s="8"/>
      <c r="G49" s="111"/>
      <c r="H49" s="8"/>
      <c r="I49" s="8"/>
    </row>
    <row r="50" spans="1:9" ht="18">
      <c r="A50" s="9" t="s">
        <v>208</v>
      </c>
      <c r="B50" s="10">
        <v>44</v>
      </c>
      <c r="C50" s="11" t="str">
        <f>'Дсетка7-10'!J62</f>
        <v>Маслова Пелагея, РБВс</v>
      </c>
      <c r="D50" s="8"/>
      <c r="E50" s="8"/>
      <c r="F50" s="8"/>
      <c r="G50" s="111"/>
      <c r="H50" s="8"/>
      <c r="I50" s="8"/>
    </row>
    <row r="51" spans="1:9" ht="18">
      <c r="A51" s="9" t="s">
        <v>191</v>
      </c>
      <c r="B51" s="10">
        <v>45</v>
      </c>
      <c r="C51" s="11" t="str">
        <f>'Дсетка7-10'!I83</f>
        <v>Гайнанова Гульдар, РКИс</v>
      </c>
      <c r="D51" s="8"/>
      <c r="E51" s="8"/>
      <c r="F51" s="8"/>
      <c r="G51" s="111"/>
      <c r="H51" s="8"/>
      <c r="I51" s="8"/>
    </row>
    <row r="52" spans="1:9" ht="18">
      <c r="A52" s="9" t="s">
        <v>192</v>
      </c>
      <c r="B52" s="10">
        <v>46</v>
      </c>
      <c r="C52" s="11" t="str">
        <f>'Дсетка7-10'!I86</f>
        <v>Шакурова Ралина, РБТс</v>
      </c>
      <c r="D52" s="8"/>
      <c r="E52" s="8"/>
      <c r="F52" s="8"/>
      <c r="G52" s="111"/>
      <c r="H52" s="8"/>
      <c r="I52" s="8"/>
    </row>
    <row r="53" spans="1:9" ht="18">
      <c r="A53" s="9" t="s">
        <v>193</v>
      </c>
      <c r="B53" s="10">
        <v>47</v>
      </c>
      <c r="C53" s="11" t="str">
        <f>'Дсетка7-10'!J78</f>
        <v>Рычкова Эллада, РКЛс</v>
      </c>
      <c r="D53" s="8"/>
      <c r="E53" s="8"/>
      <c r="F53" s="8"/>
      <c r="G53" s="111"/>
      <c r="H53" s="8"/>
      <c r="I53" s="8"/>
    </row>
    <row r="54" spans="1:9" ht="18">
      <c r="A54" s="9" t="s">
        <v>194</v>
      </c>
      <c r="B54" s="10">
        <v>48</v>
      </c>
      <c r="C54" s="11" t="str">
        <f>'Дсетка7-10'!J80</f>
        <v>Салимова Эльза, РКРс</v>
      </c>
      <c r="D54" s="8"/>
      <c r="E54" s="8"/>
      <c r="F54" s="8"/>
      <c r="G54" s="111"/>
      <c r="H54" s="8"/>
      <c r="I54" s="8"/>
    </row>
    <row r="55" spans="1:9" ht="18">
      <c r="A55" s="9" t="s">
        <v>195</v>
      </c>
      <c r="B55" s="10">
        <v>49</v>
      </c>
      <c r="C55" s="11" t="str">
        <f>'Дсетка7-10'!E107</f>
        <v>Зайнокова Карина, РТАс</v>
      </c>
      <c r="D55" s="8"/>
      <c r="E55" s="8"/>
      <c r="F55" s="8"/>
      <c r="G55" s="111"/>
      <c r="H55" s="8"/>
      <c r="I55" s="8"/>
    </row>
    <row r="56" spans="1:9" ht="18">
      <c r="A56" s="9" t="s">
        <v>196</v>
      </c>
      <c r="B56" s="10">
        <v>50</v>
      </c>
      <c r="C56" s="11" t="str">
        <f>'Дсетка7-10'!E110</f>
        <v>Абдрахманова Гульминаз, РМЕс</v>
      </c>
      <c r="D56" s="8"/>
      <c r="E56" s="8"/>
      <c r="F56" s="8"/>
      <c r="G56" s="111"/>
      <c r="H56" s="8"/>
      <c r="I56" s="8"/>
    </row>
    <row r="57" spans="1:9" ht="18">
      <c r="A57" s="9" t="s">
        <v>197</v>
      </c>
      <c r="B57" s="10">
        <v>51</v>
      </c>
      <c r="C57" s="11" t="str">
        <f>'Дсетка7-10'!J95</f>
        <v>Тимашева Эльнара, РЧЕс</v>
      </c>
      <c r="D57" s="8"/>
      <c r="E57" s="8"/>
      <c r="F57" s="8"/>
      <c r="G57" s="111"/>
      <c r="H57" s="8"/>
      <c r="I57" s="8"/>
    </row>
    <row r="58" spans="1:9" ht="18">
      <c r="A58" s="9" t="s">
        <v>198</v>
      </c>
      <c r="B58" s="10">
        <v>52</v>
      </c>
      <c r="C58" s="11" t="str">
        <f>'Дсетка7-10'!J97</f>
        <v>Рахимова Наргиза, РМЕс</v>
      </c>
      <c r="D58" s="8"/>
      <c r="E58" s="8"/>
      <c r="F58" s="8"/>
      <c r="G58" s="111"/>
      <c r="H58" s="8"/>
      <c r="I58" s="8"/>
    </row>
    <row r="59" spans="1:9" ht="18">
      <c r="A59" s="9" t="s">
        <v>199</v>
      </c>
      <c r="B59" s="10">
        <v>53</v>
      </c>
      <c r="C59" s="11" t="str">
        <f>'Дсетка7-10'!J102</f>
        <v>Суроваткина Вероника, РСАс</v>
      </c>
      <c r="D59" s="8"/>
      <c r="E59" s="8"/>
      <c r="F59" s="8"/>
      <c r="G59" s="111"/>
      <c r="H59" s="8"/>
      <c r="I59" s="8"/>
    </row>
    <row r="60" spans="1:9" ht="18">
      <c r="A60" s="9" t="s">
        <v>189</v>
      </c>
      <c r="B60" s="10">
        <v>54</v>
      </c>
      <c r="C60" s="11" t="str">
        <f>'Дсетка7-10'!J105</f>
        <v>Нурыева Алина, РМЕс</v>
      </c>
      <c r="D60" s="8"/>
      <c r="E60" s="8"/>
      <c r="F60" s="8"/>
      <c r="G60" s="111"/>
      <c r="H60" s="8"/>
      <c r="I60" s="8"/>
    </row>
    <row r="61" spans="1:9" ht="18">
      <c r="A61" s="9" t="s">
        <v>210</v>
      </c>
      <c r="B61" s="10">
        <v>55</v>
      </c>
      <c r="C61" s="11" t="str">
        <f>'Дсетка7-10'!G95</f>
        <v>Строкина Милана, РАЛс</v>
      </c>
      <c r="D61" s="8"/>
      <c r="E61" s="8"/>
      <c r="F61" s="8"/>
      <c r="G61" s="111"/>
      <c r="H61" s="8"/>
      <c r="I61" s="8"/>
    </row>
    <row r="62" spans="1:9" ht="18">
      <c r="A62" s="9" t="s">
        <v>211</v>
      </c>
      <c r="B62" s="10">
        <v>56</v>
      </c>
      <c r="C62" s="11" t="str">
        <f>'Дсетка7-10'!G97</f>
        <v>Тимофеева Виктория, РКЛс</v>
      </c>
      <c r="D62" s="8"/>
      <c r="E62" s="8"/>
      <c r="F62" s="8"/>
      <c r="G62" s="111"/>
      <c r="H62" s="8"/>
      <c r="I62" s="8"/>
    </row>
    <row r="63" spans="1:9" ht="18">
      <c r="A63" s="9" t="s">
        <v>278</v>
      </c>
      <c r="B63" s="10">
        <v>57</v>
      </c>
      <c r="C63" s="11" t="str">
        <f>'Дсетка7-10'!J114</f>
        <v>Гимранова Айсылыу, РСАс</v>
      </c>
      <c r="D63" s="8"/>
      <c r="E63" s="8"/>
      <c r="F63" s="8"/>
      <c r="G63" s="111"/>
      <c r="H63" s="8"/>
      <c r="I63" s="8"/>
    </row>
    <row r="64" spans="1:9" ht="18">
      <c r="A64" s="9" t="s">
        <v>200</v>
      </c>
      <c r="B64" s="10">
        <v>58</v>
      </c>
      <c r="C64" s="11" t="str">
        <f>'Дсетка7-10'!J120</f>
        <v>Масалимова Алия, РЕРс</v>
      </c>
      <c r="D64" s="8"/>
      <c r="E64" s="8"/>
      <c r="F64" s="8"/>
      <c r="G64" s="111"/>
      <c r="H64" s="8"/>
      <c r="I64" s="8"/>
    </row>
    <row r="65" spans="1:9" ht="18">
      <c r="A65" s="9" t="s">
        <v>201</v>
      </c>
      <c r="B65" s="10">
        <v>59</v>
      </c>
      <c r="C65" s="11" t="str">
        <f>'Дсетка7-10'!J123</f>
        <v>Мусина Азалия, РЧЕс</v>
      </c>
      <c r="D65" s="8"/>
      <c r="E65" s="8"/>
      <c r="F65" s="8"/>
      <c r="G65" s="111"/>
      <c r="H65" s="8"/>
      <c r="I65" s="8"/>
    </row>
    <row r="66" spans="1:9" ht="18">
      <c r="A66" s="9" t="s">
        <v>202</v>
      </c>
      <c r="B66" s="10">
        <v>60</v>
      </c>
      <c r="C66" s="11" t="str">
        <f>'Дсетка7-10'!J125</f>
        <v>Сайфуллина Анна, РНУс</v>
      </c>
      <c r="D66" s="8"/>
      <c r="E66" s="8"/>
      <c r="F66" s="8"/>
      <c r="G66" s="111"/>
      <c r="H66" s="8"/>
      <c r="I66" s="8"/>
    </row>
    <row r="67" spans="1:9" ht="18">
      <c r="A67" s="9" t="s">
        <v>203</v>
      </c>
      <c r="B67" s="10">
        <v>61</v>
      </c>
      <c r="C67" s="11" t="str">
        <f>'Дсетка7-10'!J130</f>
        <v>Губайдуллина Регина, РБВс</v>
      </c>
      <c r="D67" s="8"/>
      <c r="E67" s="8"/>
      <c r="F67" s="8"/>
      <c r="G67" s="111"/>
      <c r="H67" s="8"/>
      <c r="I67" s="8"/>
    </row>
    <row r="68" spans="1:9" ht="18">
      <c r="A68" s="9" t="s">
        <v>204</v>
      </c>
      <c r="B68" s="10">
        <v>62</v>
      </c>
      <c r="C68" s="11" t="str">
        <f>'Дсетка7-10'!J133</f>
        <v>Гафурова Зинфира, РКРс</v>
      </c>
      <c r="D68" s="8"/>
      <c r="E68" s="8"/>
      <c r="F68" s="8"/>
      <c r="G68" s="111"/>
      <c r="H68" s="8"/>
      <c r="I68" s="8"/>
    </row>
    <row r="69" spans="1:9" ht="18">
      <c r="A69" s="9" t="s">
        <v>205</v>
      </c>
      <c r="B69" s="10">
        <v>63</v>
      </c>
      <c r="C69" s="11" t="str">
        <f>'Дсетка7-10'!G123</f>
        <v>Масалимова Алина, РЕРс</v>
      </c>
      <c r="D69" s="8"/>
      <c r="E69" s="8"/>
      <c r="F69" s="8"/>
      <c r="G69" s="111"/>
      <c r="H69" s="8"/>
      <c r="I69" s="8"/>
    </row>
    <row r="70" spans="1:9" ht="18">
      <c r="A70" s="9" t="s">
        <v>206</v>
      </c>
      <c r="B70" s="10">
        <v>64</v>
      </c>
      <c r="C70" s="11" t="str">
        <f>'Дсетка7-10'!G125</f>
        <v>Каипова Залина, РХАс</v>
      </c>
      <c r="D70" s="8"/>
      <c r="E70" s="8"/>
      <c r="F70" s="8"/>
      <c r="G70" s="111"/>
      <c r="H70" s="8"/>
      <c r="I70" s="8"/>
    </row>
    <row r="71" spans="1:9" ht="18">
      <c r="A71" s="9" t="s">
        <v>207</v>
      </c>
      <c r="B71" s="10">
        <v>65</v>
      </c>
      <c r="C71" s="11" t="str">
        <f>'Дсетка7-10'!F153</f>
        <v>Хатипова Екатерина, РТАс</v>
      </c>
      <c r="D71" s="8"/>
      <c r="E71" s="8"/>
      <c r="F71" s="8"/>
      <c r="G71" s="111"/>
      <c r="H71" s="8"/>
      <c r="I71" s="8"/>
    </row>
    <row r="72" spans="1:9" ht="18">
      <c r="A72" s="9" t="s">
        <v>209</v>
      </c>
      <c r="B72" s="10">
        <v>66</v>
      </c>
      <c r="C72" s="11" t="str">
        <f>'Дсетка7-10'!F159</f>
        <v>Кунсувакова Диана, РХАс</v>
      </c>
      <c r="D72" s="8"/>
      <c r="E72" s="8"/>
      <c r="F72" s="8"/>
      <c r="G72" s="111"/>
      <c r="H72" s="8"/>
      <c r="I72" s="8"/>
    </row>
    <row r="73" spans="1:9" ht="18">
      <c r="A73" s="9" t="s">
        <v>3</v>
      </c>
      <c r="B73" s="10">
        <v>67</v>
      </c>
      <c r="C73" s="11">
        <f>'Дсетка7-10'!J136</f>
        <v>0</v>
      </c>
      <c r="D73" s="8"/>
      <c r="E73" s="8"/>
      <c r="F73" s="8"/>
      <c r="G73" s="8"/>
      <c r="H73" s="8"/>
      <c r="I73" s="8"/>
    </row>
    <row r="74" spans="1:9" ht="18">
      <c r="A74" s="9" t="s">
        <v>3</v>
      </c>
      <c r="B74" s="10">
        <v>68</v>
      </c>
      <c r="C74" s="11">
        <f>'Дсетка7-10'!J138</f>
        <v>0</v>
      </c>
      <c r="D74" s="8"/>
      <c r="E74" s="8"/>
      <c r="F74" s="8"/>
      <c r="G74" s="8"/>
      <c r="H74" s="8"/>
      <c r="I74" s="8"/>
    </row>
    <row r="75" spans="1:9" ht="18">
      <c r="A75" s="9" t="s">
        <v>3</v>
      </c>
      <c r="B75" s="10">
        <v>69</v>
      </c>
      <c r="C75" s="11">
        <f>'Дсетка7-10'!J142</f>
        <v>0</v>
      </c>
      <c r="D75" s="8"/>
      <c r="E75" s="8"/>
      <c r="F75" s="8"/>
      <c r="G75" s="8"/>
      <c r="H75" s="8"/>
      <c r="I75" s="8"/>
    </row>
    <row r="76" spans="1:9" ht="18">
      <c r="A76" s="9" t="s">
        <v>3</v>
      </c>
      <c r="B76" s="10">
        <v>70</v>
      </c>
      <c r="C76" s="11">
        <f>'Дсетка7-10'!J145</f>
        <v>0</v>
      </c>
      <c r="D76" s="8"/>
      <c r="E76" s="8"/>
      <c r="F76" s="8"/>
      <c r="G76" s="8"/>
      <c r="H76" s="8"/>
      <c r="I76" s="8"/>
    </row>
    <row r="77" spans="1:9" ht="18">
      <c r="A77" s="9" t="s">
        <v>3</v>
      </c>
      <c r="B77" s="10">
        <v>71</v>
      </c>
      <c r="C77" s="11">
        <f>'Дсетка7-10'!J148</f>
        <v>0</v>
      </c>
      <c r="D77" s="8"/>
      <c r="E77" s="8"/>
      <c r="F77" s="8"/>
      <c r="G77" s="8"/>
      <c r="H77" s="8"/>
      <c r="I77" s="8"/>
    </row>
    <row r="78" spans="1:9" ht="18">
      <c r="A78" s="9" t="s">
        <v>3</v>
      </c>
      <c r="B78" s="10">
        <v>72</v>
      </c>
      <c r="C78" s="11">
        <f>'Дсетка7-10'!J150</f>
        <v>0</v>
      </c>
      <c r="D78" s="8"/>
      <c r="E78" s="8"/>
      <c r="F78" s="8"/>
      <c r="G78" s="8"/>
      <c r="H78" s="8"/>
      <c r="I78" s="8"/>
    </row>
    <row r="79" spans="1:9" ht="18">
      <c r="A79" s="9" t="s">
        <v>3</v>
      </c>
      <c r="B79" s="10">
        <v>73</v>
      </c>
      <c r="C79" s="11">
        <f>'Дсетка7-10'!J158</f>
        <v>0</v>
      </c>
      <c r="D79" s="8"/>
      <c r="E79" s="8"/>
      <c r="F79" s="8"/>
      <c r="G79" s="8"/>
      <c r="H79" s="8"/>
      <c r="I79" s="8"/>
    </row>
    <row r="80" spans="1:9" ht="18">
      <c r="A80" s="9" t="s">
        <v>3</v>
      </c>
      <c r="B80" s="10">
        <v>74</v>
      </c>
      <c r="C80" s="11">
        <f>'Дсетка7-10'!J160</f>
        <v>0</v>
      </c>
      <c r="D80" s="8"/>
      <c r="E80" s="8"/>
      <c r="F80" s="8"/>
      <c r="G80" s="8"/>
      <c r="H80" s="8"/>
      <c r="I80" s="8"/>
    </row>
    <row r="81" spans="1:9" ht="18">
      <c r="A81" s="9" t="s">
        <v>3</v>
      </c>
      <c r="B81" s="10">
        <v>75</v>
      </c>
      <c r="C81" s="11">
        <f>'Дсетка7-10'!J169</f>
        <v>0</v>
      </c>
      <c r="D81" s="8"/>
      <c r="E81" s="8"/>
      <c r="F81" s="8"/>
      <c r="G81" s="8"/>
      <c r="H81" s="8"/>
      <c r="I81" s="8"/>
    </row>
    <row r="82" spans="1:9" ht="18">
      <c r="A82" s="9" t="s">
        <v>3</v>
      </c>
      <c r="B82" s="10">
        <v>76</v>
      </c>
      <c r="C82" s="11">
        <f>'Дсетка7-10'!J171</f>
        <v>0</v>
      </c>
      <c r="D82" s="8"/>
      <c r="E82" s="8"/>
      <c r="F82" s="8"/>
      <c r="G82" s="8"/>
      <c r="H82" s="8"/>
      <c r="I82" s="8"/>
    </row>
    <row r="83" spans="1:9" ht="18">
      <c r="A83" s="9" t="s">
        <v>3</v>
      </c>
      <c r="B83" s="10">
        <v>77</v>
      </c>
      <c r="C83" s="11">
        <f>'Дсетка7-10'!J175</f>
        <v>0</v>
      </c>
      <c r="D83" s="8"/>
      <c r="E83" s="8"/>
      <c r="F83" s="8"/>
      <c r="G83" s="8"/>
      <c r="H83" s="8"/>
      <c r="I83" s="8"/>
    </row>
    <row r="84" spans="1:9" ht="18">
      <c r="A84" s="9" t="s">
        <v>3</v>
      </c>
      <c r="B84" s="10">
        <v>78</v>
      </c>
      <c r="C84" s="11">
        <f>'Дсетка7-10'!J178</f>
        <v>0</v>
      </c>
      <c r="D84" s="8"/>
      <c r="E84" s="8"/>
      <c r="F84" s="8"/>
      <c r="G84" s="8"/>
      <c r="H84" s="8"/>
      <c r="I84" s="8"/>
    </row>
    <row r="85" spans="1:9" ht="18">
      <c r="A85" s="9" t="s">
        <v>3</v>
      </c>
      <c r="B85" s="10">
        <v>79</v>
      </c>
      <c r="C85" s="11">
        <f>'Дсетка7-10'!J181</f>
        <v>0</v>
      </c>
      <c r="D85" s="8"/>
      <c r="E85" s="8"/>
      <c r="F85" s="8"/>
      <c r="G85" s="8"/>
      <c r="H85" s="8"/>
      <c r="I85" s="8"/>
    </row>
    <row r="86" spans="1:9" ht="18">
      <c r="A86" s="9" t="s">
        <v>3</v>
      </c>
      <c r="B86" s="10">
        <v>80</v>
      </c>
      <c r="C86" s="11">
        <f>'Дсетка7-10'!J183</f>
        <v>0</v>
      </c>
      <c r="D86" s="8"/>
      <c r="E86" s="8"/>
      <c r="F86" s="8"/>
      <c r="G86" s="8"/>
      <c r="H86" s="8"/>
      <c r="I86" s="8"/>
    </row>
    <row r="87" spans="1:9" ht="18">
      <c r="A87" s="9" t="s">
        <v>3</v>
      </c>
      <c r="B87" s="10">
        <v>81</v>
      </c>
      <c r="C87" s="11">
        <f>'Дсетка7-10'!E209</f>
        <v>0</v>
      </c>
      <c r="D87" s="8"/>
      <c r="E87" s="8"/>
      <c r="F87" s="8"/>
      <c r="G87" s="8"/>
      <c r="H87" s="8"/>
      <c r="I87" s="8"/>
    </row>
    <row r="88" spans="1:9" ht="18">
      <c r="A88" s="9" t="s">
        <v>3</v>
      </c>
      <c r="B88" s="10">
        <v>82</v>
      </c>
      <c r="C88" s="11">
        <f>'Дсетка7-10'!E212</f>
        <v>0</v>
      </c>
      <c r="D88" s="8"/>
      <c r="E88" s="8"/>
      <c r="F88" s="8"/>
      <c r="G88" s="8"/>
      <c r="H88" s="8"/>
      <c r="I88" s="8"/>
    </row>
    <row r="89" spans="1:9" ht="18">
      <c r="A89" s="9" t="s">
        <v>3</v>
      </c>
      <c r="B89" s="10">
        <v>83</v>
      </c>
      <c r="C89" s="11">
        <f>'Дсетка7-10'!J197</f>
        <v>0</v>
      </c>
      <c r="D89" s="8"/>
      <c r="E89" s="8"/>
      <c r="F89" s="8"/>
      <c r="G89" s="8"/>
      <c r="H89" s="8"/>
      <c r="I89" s="8"/>
    </row>
    <row r="90" spans="1:9" ht="18">
      <c r="A90" s="9" t="s">
        <v>3</v>
      </c>
      <c r="B90" s="10">
        <v>84</v>
      </c>
      <c r="C90" s="11">
        <f>'Дсетка7-10'!J199</f>
        <v>0</v>
      </c>
      <c r="D90" s="8"/>
      <c r="E90" s="8"/>
      <c r="F90" s="8"/>
      <c r="G90" s="8"/>
      <c r="H90" s="8"/>
      <c r="I90" s="8"/>
    </row>
    <row r="91" spans="1:9" ht="18">
      <c r="A91" s="9" t="s">
        <v>3</v>
      </c>
      <c r="B91" s="10">
        <v>85</v>
      </c>
      <c r="C91" s="11">
        <f>'Дсетка7-10'!J204</f>
        <v>0</v>
      </c>
      <c r="D91" s="8"/>
      <c r="E91" s="8"/>
      <c r="F91" s="8"/>
      <c r="G91" s="8"/>
      <c r="H91" s="8"/>
      <c r="I91" s="8"/>
    </row>
    <row r="92" spans="1:9" ht="18">
      <c r="A92" s="9" t="s">
        <v>3</v>
      </c>
      <c r="B92" s="10">
        <v>86</v>
      </c>
      <c r="C92" s="11">
        <f>'Дсетка7-10'!J207</f>
        <v>0</v>
      </c>
      <c r="D92" s="8"/>
      <c r="E92" s="8"/>
      <c r="F92" s="8"/>
      <c r="G92" s="8"/>
      <c r="H92" s="8"/>
      <c r="I92" s="8"/>
    </row>
    <row r="93" spans="1:9" ht="18">
      <c r="A93" s="9" t="s">
        <v>3</v>
      </c>
      <c r="B93" s="10">
        <v>87</v>
      </c>
      <c r="C93" s="11">
        <f>'Дсетка7-10'!G197</f>
        <v>0</v>
      </c>
      <c r="D93" s="8"/>
      <c r="E93" s="8"/>
      <c r="F93" s="8"/>
      <c r="G93" s="8"/>
      <c r="H93" s="8"/>
      <c r="I93" s="8"/>
    </row>
    <row r="94" spans="1:9" ht="18">
      <c r="A94" s="9" t="s">
        <v>3</v>
      </c>
      <c r="B94" s="10">
        <v>88</v>
      </c>
      <c r="C94" s="11">
        <f>'Дсетка7-10'!G199</f>
        <v>0</v>
      </c>
      <c r="D94" s="8"/>
      <c r="E94" s="8"/>
      <c r="F94" s="8"/>
      <c r="G94" s="8"/>
      <c r="H94" s="8"/>
      <c r="I94" s="8"/>
    </row>
    <row r="95" spans="1:9" ht="18">
      <c r="A95" s="9" t="s">
        <v>3</v>
      </c>
      <c r="B95" s="10">
        <v>89</v>
      </c>
      <c r="C95" s="11">
        <f>'Дсетка7-10'!J216</f>
        <v>0</v>
      </c>
      <c r="D95" s="8"/>
      <c r="E95" s="8"/>
      <c r="F95" s="8"/>
      <c r="G95" s="8"/>
      <c r="H95" s="8"/>
      <c r="I95" s="8"/>
    </row>
    <row r="96" spans="1:9" ht="18">
      <c r="A96" s="9" t="s">
        <v>3</v>
      </c>
      <c r="B96" s="10">
        <v>90</v>
      </c>
      <c r="C96" s="11">
        <f>'Дсетка7-10'!J222</f>
        <v>0</v>
      </c>
      <c r="D96" s="8"/>
      <c r="E96" s="8"/>
      <c r="F96" s="8"/>
      <c r="G96" s="8"/>
      <c r="H96" s="8"/>
      <c r="I96" s="8"/>
    </row>
    <row r="97" spans="1:9" ht="18">
      <c r="A97" s="9" t="s">
        <v>3</v>
      </c>
      <c r="B97" s="10">
        <v>91</v>
      </c>
      <c r="C97" s="11">
        <f>'Дсетка7-10'!J225</f>
        <v>0</v>
      </c>
      <c r="D97" s="8"/>
      <c r="E97" s="8"/>
      <c r="F97" s="8"/>
      <c r="G97" s="8"/>
      <c r="H97" s="8"/>
      <c r="I97" s="8"/>
    </row>
    <row r="98" spans="1:9" ht="18">
      <c r="A98" s="9" t="s">
        <v>3</v>
      </c>
      <c r="B98" s="10">
        <v>92</v>
      </c>
      <c r="C98" s="11">
        <f>'Дсетка7-10'!J227</f>
        <v>0</v>
      </c>
      <c r="D98" s="8"/>
      <c r="E98" s="8"/>
      <c r="F98" s="8"/>
      <c r="G98" s="8"/>
      <c r="H98" s="8"/>
      <c r="I98" s="8"/>
    </row>
    <row r="99" spans="1:9" ht="18">
      <c r="A99" s="9" t="s">
        <v>3</v>
      </c>
      <c r="B99" s="10">
        <v>93</v>
      </c>
      <c r="C99" s="11">
        <f>'Дсетка7-10'!J232</f>
        <v>0</v>
      </c>
      <c r="D99" s="8"/>
      <c r="E99" s="8"/>
      <c r="F99" s="8"/>
      <c r="G99" s="8"/>
      <c r="H99" s="8"/>
      <c r="I99" s="8"/>
    </row>
    <row r="100" spans="1:9" ht="18">
      <c r="A100" s="9" t="s">
        <v>3</v>
      </c>
      <c r="B100" s="10">
        <v>94</v>
      </c>
      <c r="C100" s="11">
        <f>'Дсетка7-10'!J235</f>
        <v>0</v>
      </c>
      <c r="D100" s="8"/>
      <c r="E100" s="8"/>
      <c r="F100" s="8"/>
      <c r="G100" s="8"/>
      <c r="H100" s="8"/>
      <c r="I100" s="8"/>
    </row>
    <row r="101" spans="1:9" ht="18">
      <c r="A101" s="9" t="s">
        <v>3</v>
      </c>
      <c r="B101" s="10">
        <v>95</v>
      </c>
      <c r="C101" s="11">
        <f>'Дсетка7-10'!G225</f>
        <v>0</v>
      </c>
      <c r="D101" s="8"/>
      <c r="E101" s="8"/>
      <c r="F101" s="8"/>
      <c r="G101" s="8"/>
      <c r="H101" s="8"/>
      <c r="I101" s="8"/>
    </row>
    <row r="102" spans="1:9" ht="18">
      <c r="A102" s="9" t="s">
        <v>3</v>
      </c>
      <c r="B102" s="10">
        <v>96</v>
      </c>
      <c r="C102" s="11">
        <f>'Дсетка7-10'!G227</f>
        <v>0</v>
      </c>
      <c r="D102" s="8"/>
      <c r="E102" s="8"/>
      <c r="F102" s="8"/>
      <c r="G102" s="8"/>
      <c r="H102" s="8"/>
      <c r="I102" s="8"/>
    </row>
    <row r="103" spans="1:9" ht="18">
      <c r="A103" s="9" t="s">
        <v>3</v>
      </c>
      <c r="B103" s="10">
        <v>97</v>
      </c>
      <c r="C103" s="11">
        <f>'Дсетка7-10'!F255</f>
        <v>0</v>
      </c>
      <c r="D103" s="8"/>
      <c r="E103" s="8"/>
      <c r="F103" s="8"/>
      <c r="G103" s="8"/>
      <c r="H103" s="8"/>
      <c r="I103" s="8"/>
    </row>
    <row r="104" spans="1:9" ht="18">
      <c r="A104" s="9" t="s">
        <v>3</v>
      </c>
      <c r="B104" s="10">
        <v>98</v>
      </c>
      <c r="C104" s="11">
        <f>'Дсетка7-10'!F261</f>
        <v>0</v>
      </c>
      <c r="D104" s="8"/>
      <c r="E104" s="8"/>
      <c r="F104" s="8"/>
      <c r="G104" s="8"/>
      <c r="H104" s="8"/>
      <c r="I104" s="8"/>
    </row>
    <row r="105" spans="1:9" ht="18">
      <c r="A105" s="9" t="s">
        <v>3</v>
      </c>
      <c r="B105" s="10">
        <v>99</v>
      </c>
      <c r="C105" s="11">
        <f>'Дсетка7-10'!J238</f>
        <v>0</v>
      </c>
      <c r="D105" s="8"/>
      <c r="E105" s="8"/>
      <c r="F105" s="8"/>
      <c r="G105" s="8"/>
      <c r="H105" s="8"/>
      <c r="I105" s="8"/>
    </row>
    <row r="106" spans="1:9" ht="18">
      <c r="A106" s="9" t="s">
        <v>3</v>
      </c>
      <c r="B106" s="10">
        <v>100</v>
      </c>
      <c r="C106" s="11">
        <f>'Дсетка7-10'!J240</f>
        <v>0</v>
      </c>
      <c r="D106" s="8"/>
      <c r="E106" s="8"/>
      <c r="F106" s="8"/>
      <c r="G106" s="8"/>
      <c r="H106" s="8"/>
      <c r="I106" s="8"/>
    </row>
    <row r="107" spans="1:9" ht="18">
      <c r="A107" s="9" t="s">
        <v>3</v>
      </c>
      <c r="B107" s="10">
        <v>101</v>
      </c>
      <c r="C107" s="11">
        <f>'Дсетка7-10'!J244</f>
        <v>0</v>
      </c>
      <c r="D107" s="8"/>
      <c r="E107" s="8"/>
      <c r="F107" s="8"/>
      <c r="G107" s="8"/>
      <c r="H107" s="8"/>
      <c r="I107" s="8"/>
    </row>
    <row r="108" spans="1:9" ht="18">
      <c r="A108" s="9" t="s">
        <v>3</v>
      </c>
      <c r="B108" s="10">
        <v>102</v>
      </c>
      <c r="C108" s="11">
        <f>'Дсетка7-10'!J247</f>
        <v>0</v>
      </c>
      <c r="D108" s="8"/>
      <c r="E108" s="8"/>
      <c r="F108" s="8"/>
      <c r="G108" s="8"/>
      <c r="H108" s="8"/>
      <c r="I108" s="8"/>
    </row>
    <row r="109" spans="1:9" ht="18">
      <c r="A109" s="9" t="s">
        <v>3</v>
      </c>
      <c r="B109" s="10">
        <v>103</v>
      </c>
      <c r="C109" s="11">
        <f>'Дсетка7-10'!J250</f>
        <v>0</v>
      </c>
      <c r="D109" s="8"/>
      <c r="E109" s="8"/>
      <c r="F109" s="8"/>
      <c r="G109" s="8"/>
      <c r="H109" s="8"/>
      <c r="I109" s="8"/>
    </row>
    <row r="110" spans="1:9" ht="18">
      <c r="A110" s="9" t="s">
        <v>3</v>
      </c>
      <c r="B110" s="10">
        <v>104</v>
      </c>
      <c r="C110" s="11">
        <f>'Дсетка7-10'!J252</f>
        <v>0</v>
      </c>
      <c r="D110" s="8"/>
      <c r="E110" s="8"/>
      <c r="F110" s="8"/>
      <c r="G110" s="8"/>
      <c r="H110" s="8"/>
      <c r="I110" s="8"/>
    </row>
    <row r="111" spans="1:9" ht="18">
      <c r="A111" s="9" t="s">
        <v>3</v>
      </c>
      <c r="B111" s="10">
        <v>105</v>
      </c>
      <c r="C111" s="11">
        <f>'Дсетка7-10'!J260</f>
        <v>0</v>
      </c>
      <c r="D111" s="8"/>
      <c r="E111" s="8"/>
      <c r="F111" s="8"/>
      <c r="G111" s="8"/>
      <c r="H111" s="8"/>
      <c r="I111" s="8"/>
    </row>
    <row r="112" spans="1:9" ht="18">
      <c r="A112" s="9" t="s">
        <v>3</v>
      </c>
      <c r="B112" s="10">
        <v>106</v>
      </c>
      <c r="C112" s="11">
        <f>'Дсетка7-10'!J262</f>
        <v>0</v>
      </c>
      <c r="D112" s="8"/>
      <c r="E112" s="8"/>
      <c r="F112" s="8"/>
      <c r="G112" s="8"/>
      <c r="H112" s="8"/>
      <c r="I112" s="8"/>
    </row>
    <row r="113" spans="1:9" ht="18">
      <c r="A113" s="9" t="s">
        <v>3</v>
      </c>
      <c r="B113" s="10">
        <v>107</v>
      </c>
      <c r="C113" s="11">
        <f>'Дсетка7-10'!J271</f>
        <v>0</v>
      </c>
      <c r="D113" s="8"/>
      <c r="E113" s="8"/>
      <c r="F113" s="8"/>
      <c r="G113" s="8"/>
      <c r="H113" s="8"/>
      <c r="I113" s="8"/>
    </row>
    <row r="114" spans="1:9" ht="18">
      <c r="A114" s="9" t="s">
        <v>3</v>
      </c>
      <c r="B114" s="10">
        <v>108</v>
      </c>
      <c r="C114" s="11">
        <f>'Дсетка7-10'!J273</f>
        <v>0</v>
      </c>
      <c r="D114" s="8"/>
      <c r="E114" s="8"/>
      <c r="F114" s="8"/>
      <c r="G114" s="8"/>
      <c r="H114" s="8"/>
      <c r="I114" s="8"/>
    </row>
    <row r="115" spans="1:9" ht="18">
      <c r="A115" s="9" t="s">
        <v>3</v>
      </c>
      <c r="B115" s="10">
        <v>109</v>
      </c>
      <c r="C115" s="11">
        <f>'Дсетка7-10'!J277</f>
        <v>0</v>
      </c>
      <c r="D115" s="8"/>
      <c r="E115" s="8"/>
      <c r="F115" s="8"/>
      <c r="G115" s="8"/>
      <c r="H115" s="8"/>
      <c r="I115" s="8"/>
    </row>
    <row r="116" spans="1:9" ht="18">
      <c r="A116" s="9" t="s">
        <v>3</v>
      </c>
      <c r="B116" s="10">
        <v>110</v>
      </c>
      <c r="C116" s="11">
        <f>'Дсетка7-10'!J280</f>
        <v>0</v>
      </c>
      <c r="D116" s="8"/>
      <c r="E116" s="8"/>
      <c r="F116" s="8"/>
      <c r="G116" s="8"/>
      <c r="H116" s="8"/>
      <c r="I116" s="8"/>
    </row>
    <row r="117" spans="1:9" ht="18">
      <c r="A117" s="9" t="s">
        <v>3</v>
      </c>
      <c r="B117" s="10">
        <v>111</v>
      </c>
      <c r="C117" s="11">
        <f>'Дсетка7-10'!J283</f>
        <v>0</v>
      </c>
      <c r="D117" s="8"/>
      <c r="E117" s="8"/>
      <c r="F117" s="8"/>
      <c r="G117" s="8"/>
      <c r="H117" s="8"/>
      <c r="I117" s="8"/>
    </row>
    <row r="118" spans="1:9" ht="18">
      <c r="A118" s="9" t="s">
        <v>3</v>
      </c>
      <c r="B118" s="10">
        <v>112</v>
      </c>
      <c r="C118" s="11">
        <f>'Дсетка7-10'!J285</f>
        <v>0</v>
      </c>
      <c r="D118" s="8"/>
      <c r="E118" s="8"/>
      <c r="F118" s="8"/>
      <c r="G118" s="8"/>
      <c r="H118" s="8"/>
      <c r="I118" s="8"/>
    </row>
    <row r="119" spans="1:9" ht="18">
      <c r="A119" s="9" t="s">
        <v>3</v>
      </c>
      <c r="B119" s="10">
        <v>113</v>
      </c>
      <c r="C119" s="11">
        <f>'Дсетка7-10'!E311</f>
        <v>0</v>
      </c>
      <c r="D119" s="8"/>
      <c r="E119" s="8"/>
      <c r="F119" s="8"/>
      <c r="G119" s="8"/>
      <c r="H119" s="8"/>
      <c r="I119" s="8"/>
    </row>
    <row r="120" spans="1:9" ht="18">
      <c r="A120" s="9" t="s">
        <v>3</v>
      </c>
      <c r="B120" s="10">
        <v>114</v>
      </c>
      <c r="C120" s="11">
        <f>'Дсетка7-10'!E314</f>
        <v>0</v>
      </c>
      <c r="D120" s="8"/>
      <c r="E120" s="8"/>
      <c r="F120" s="8"/>
      <c r="G120" s="8"/>
      <c r="H120" s="8"/>
      <c r="I120" s="8"/>
    </row>
    <row r="121" spans="1:9" ht="18">
      <c r="A121" s="9" t="s">
        <v>3</v>
      </c>
      <c r="B121" s="10">
        <v>115</v>
      </c>
      <c r="C121" s="11">
        <f>'Дсетка7-10'!J299</f>
        <v>0</v>
      </c>
      <c r="D121" s="8"/>
      <c r="E121" s="8"/>
      <c r="F121" s="8"/>
      <c r="G121" s="8"/>
      <c r="H121" s="8"/>
      <c r="I121" s="8"/>
    </row>
    <row r="122" spans="1:9" ht="18">
      <c r="A122" s="9" t="s">
        <v>3</v>
      </c>
      <c r="B122" s="10">
        <v>116</v>
      </c>
      <c r="C122" s="11">
        <f>'Дсетка7-10'!J301</f>
        <v>0</v>
      </c>
      <c r="D122" s="8"/>
      <c r="E122" s="8"/>
      <c r="F122" s="8"/>
      <c r="G122" s="8"/>
      <c r="H122" s="8"/>
      <c r="I122" s="8"/>
    </row>
    <row r="123" spans="1:9" ht="18">
      <c r="A123" s="9" t="s">
        <v>3</v>
      </c>
      <c r="B123" s="10">
        <v>117</v>
      </c>
      <c r="C123" s="11">
        <f>'Дсетка7-10'!J306</f>
        <v>0</v>
      </c>
      <c r="D123" s="8"/>
      <c r="E123" s="8"/>
      <c r="F123" s="8"/>
      <c r="G123" s="8"/>
      <c r="H123" s="8"/>
      <c r="I123" s="8"/>
    </row>
    <row r="124" spans="1:9" ht="18">
      <c r="A124" s="9" t="s">
        <v>3</v>
      </c>
      <c r="B124" s="10">
        <v>118</v>
      </c>
      <c r="C124" s="11">
        <f>'Дсетка7-10'!J309</f>
        <v>0</v>
      </c>
      <c r="D124" s="8"/>
      <c r="E124" s="8"/>
      <c r="F124" s="8"/>
      <c r="G124" s="8"/>
      <c r="H124" s="8"/>
      <c r="I124" s="8"/>
    </row>
    <row r="125" spans="1:9" ht="18">
      <c r="A125" s="9" t="s">
        <v>3</v>
      </c>
      <c r="B125" s="10">
        <v>119</v>
      </c>
      <c r="C125" s="11">
        <f>'Дсетка7-10'!G299</f>
        <v>0</v>
      </c>
      <c r="D125" s="8"/>
      <c r="E125" s="8"/>
      <c r="F125" s="8"/>
      <c r="G125" s="8"/>
      <c r="H125" s="8"/>
      <c r="I125" s="8"/>
    </row>
    <row r="126" spans="1:9" ht="18">
      <c r="A126" s="9" t="s">
        <v>3</v>
      </c>
      <c r="B126" s="10">
        <v>120</v>
      </c>
      <c r="C126" s="11">
        <f>'Дсетка7-10'!G301</f>
        <v>0</v>
      </c>
      <c r="D126" s="8"/>
      <c r="E126" s="8"/>
      <c r="F126" s="8"/>
      <c r="G126" s="8"/>
      <c r="H126" s="8"/>
      <c r="I126" s="8"/>
    </row>
    <row r="127" spans="1:9" ht="18">
      <c r="A127" s="9" t="s">
        <v>3</v>
      </c>
      <c r="B127" s="10">
        <v>121</v>
      </c>
      <c r="C127" s="11">
        <f>'Дсетка7-10'!J318</f>
        <v>0</v>
      </c>
      <c r="D127" s="8"/>
      <c r="E127" s="8"/>
      <c r="F127" s="8"/>
      <c r="G127" s="8"/>
      <c r="H127" s="8"/>
      <c r="I127" s="8"/>
    </row>
    <row r="128" spans="1:9" ht="18">
      <c r="A128" s="9" t="s">
        <v>3</v>
      </c>
      <c r="B128" s="10">
        <v>122</v>
      </c>
      <c r="C128" s="11">
        <f>'Дсетка7-10'!J324</f>
        <v>0</v>
      </c>
      <c r="D128" s="8"/>
      <c r="E128" s="8"/>
      <c r="F128" s="8"/>
      <c r="G128" s="8"/>
      <c r="H128" s="8"/>
      <c r="I128" s="8"/>
    </row>
    <row r="129" spans="1:9" ht="18">
      <c r="A129" s="9" t="s">
        <v>3</v>
      </c>
      <c r="B129" s="10">
        <v>123</v>
      </c>
      <c r="C129" s="11">
        <f>'Дсетка7-10'!J327</f>
        <v>0</v>
      </c>
      <c r="D129" s="8"/>
      <c r="E129" s="8"/>
      <c r="F129" s="8"/>
      <c r="G129" s="8"/>
      <c r="H129" s="8"/>
      <c r="I129" s="8"/>
    </row>
    <row r="130" spans="1:9" ht="18">
      <c r="A130" s="9" t="s">
        <v>3</v>
      </c>
      <c r="B130" s="10">
        <v>124</v>
      </c>
      <c r="C130" s="11">
        <f>'Дсетка7-10'!J329</f>
        <v>0</v>
      </c>
      <c r="D130" s="8"/>
      <c r="E130" s="8"/>
      <c r="F130" s="8"/>
      <c r="G130" s="8"/>
      <c r="H130" s="8"/>
      <c r="I130" s="8"/>
    </row>
    <row r="131" spans="1:9" ht="18">
      <c r="A131" s="9" t="s">
        <v>3</v>
      </c>
      <c r="B131" s="10">
        <v>125</v>
      </c>
      <c r="C131" s="11">
        <f>'Дсетка7-10'!J334</f>
        <v>0</v>
      </c>
      <c r="D131" s="8"/>
      <c r="E131" s="8"/>
      <c r="F131" s="8"/>
      <c r="G131" s="8"/>
      <c r="H131" s="8"/>
      <c r="I131" s="8"/>
    </row>
    <row r="132" spans="1:9" ht="18">
      <c r="A132" s="9" t="s">
        <v>3</v>
      </c>
      <c r="B132" s="10">
        <v>126</v>
      </c>
      <c r="C132" s="11">
        <f>'Дсетка7-10'!J337</f>
        <v>0</v>
      </c>
      <c r="D132" s="8"/>
      <c r="E132" s="8"/>
      <c r="F132" s="8"/>
      <c r="G132" s="8"/>
      <c r="H132" s="8"/>
      <c r="I132" s="8"/>
    </row>
    <row r="133" spans="1:9" ht="18">
      <c r="A133" s="9" t="s">
        <v>3</v>
      </c>
      <c r="B133" s="10">
        <v>127</v>
      </c>
      <c r="C133" s="11">
        <f>'Дсетка7-10'!G327</f>
        <v>0</v>
      </c>
      <c r="D133" s="8"/>
      <c r="E133" s="8"/>
      <c r="F133" s="8"/>
      <c r="G133" s="8"/>
      <c r="H133" s="8"/>
      <c r="I133" s="8"/>
    </row>
    <row r="134" spans="1:9" ht="18">
      <c r="A134" s="9" t="s">
        <v>3</v>
      </c>
      <c r="B134" s="10">
        <v>128</v>
      </c>
      <c r="C134" s="11">
        <f>'Дсетка7-10'!G329</f>
        <v>0</v>
      </c>
      <c r="D134" s="8"/>
      <c r="E134" s="8"/>
      <c r="F134" s="8"/>
      <c r="G134" s="8"/>
      <c r="H134" s="8"/>
      <c r="I134" s="8"/>
    </row>
  </sheetData>
  <sheetProtection sheet="1" objects="1" scenarios="1"/>
  <mergeCells count="3">
    <mergeCell ref="A1:I1"/>
    <mergeCell ref="A2:I2"/>
    <mergeCell ref="A3:I3"/>
  </mergeCells>
  <conditionalFormatting sqref="C7:C134">
    <cfRule type="cellIs" priority="1" dxfId="0" operator="equal" stopIfTrue="1">
      <formula>0</formula>
    </cfRule>
  </conditionalFormatting>
  <conditionalFormatting sqref="A7:A13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M278"/>
  <sheetViews>
    <sheetView zoomScaleSheetLayoutView="100" workbookViewId="0" topLeftCell="A1">
      <selection activeCell="A2" sqref="A2:J2"/>
    </sheetView>
  </sheetViews>
  <sheetFormatPr defaultColWidth="9.140625" defaultRowHeight="6" customHeight="1"/>
  <cols>
    <col min="1" max="1" width="6.00390625" style="13" customWidth="1"/>
    <col min="2" max="2" width="18.8515625" style="13" customWidth="1"/>
    <col min="3" max="6" width="16.7109375" style="13" customWidth="1"/>
    <col min="7" max="9" width="6.7109375" style="13" customWidth="1"/>
    <col min="10" max="10" width="5.7109375" style="12" customWidth="1"/>
    <col min="11" max="11" width="1.7109375" style="12" customWidth="1"/>
    <col min="12" max="39" width="9.140625" style="12" customWidth="1"/>
    <col min="40" max="16384" width="9.140625" style="13" customWidth="1"/>
  </cols>
  <sheetData>
    <row r="1" spans="1:13" ht="13.5" customHeight="1">
      <c r="A1" s="120" t="str">
        <f>Дсписки!A1</f>
        <v>XXIII СПАРТАКИАДА ШКОЛЬНИКОВ РЕСПУБЛИКИ БАШКОРТОСТАН</v>
      </c>
      <c r="B1" s="120"/>
      <c r="C1" s="120"/>
      <c r="D1" s="120"/>
      <c r="E1" s="120"/>
      <c r="F1" s="120"/>
      <c r="G1" s="120"/>
      <c r="H1" s="120"/>
      <c r="I1" s="120"/>
      <c r="J1" s="120"/>
      <c r="M1" s="2" t="s">
        <v>68</v>
      </c>
    </row>
    <row r="2" spans="1:13" ht="13.5" customHeight="1">
      <c r="A2" s="121" t="str">
        <f>Дсписки!A2</f>
        <v>Женский разряд</v>
      </c>
      <c r="B2" s="121"/>
      <c r="C2" s="121"/>
      <c r="D2" s="121"/>
      <c r="E2" s="121"/>
      <c r="F2" s="121"/>
      <c r="G2" s="121"/>
      <c r="H2" s="121"/>
      <c r="I2" s="121"/>
      <c r="J2" s="121"/>
      <c r="M2" s="3" t="s">
        <v>69</v>
      </c>
    </row>
    <row r="3" spans="1:10" ht="13.5" customHeight="1">
      <c r="A3" s="122" t="str">
        <f>Дсписки!A3</f>
        <v>с.Мишкино. 28 мая 2021 г.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39" ht="14.25" customHeight="1">
      <c r="A4" s="14">
        <v>1</v>
      </c>
      <c r="B4" s="15" t="str">
        <f>Дсписки!A7</f>
        <v>Апсатарова Дарина, РМ1с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39" ht="14.25" customHeight="1">
      <c r="B5" s="17">
        <v>1</v>
      </c>
      <c r="C5" s="18" t="s">
        <v>149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4.25" customHeight="1">
      <c r="A6" s="14">
        <v>128</v>
      </c>
      <c r="B6" s="19" t="str">
        <f>Дсписки!A134</f>
        <v>_</v>
      </c>
      <c r="C6" s="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3:39" ht="14.25" customHeight="1">
      <c r="C7" s="17">
        <v>65</v>
      </c>
      <c r="D7" s="18" t="s">
        <v>149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4.25" customHeight="1">
      <c r="A8" s="14">
        <v>65</v>
      </c>
      <c r="B8" s="15" t="str">
        <f>Дсписки!A71</f>
        <v>Кунсувакова Диана, РХАс</v>
      </c>
      <c r="C8" s="20"/>
      <c r="D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2:39" ht="14.25" customHeight="1">
      <c r="B9" s="17">
        <v>2</v>
      </c>
      <c r="C9" s="21" t="s">
        <v>206</v>
      </c>
      <c r="D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4.25" customHeight="1">
      <c r="A10" s="14">
        <v>64</v>
      </c>
      <c r="B10" s="19" t="str">
        <f>Дсписки!A70</f>
        <v>Хатипова Екатерина, РТАс</v>
      </c>
      <c r="D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4:39" ht="14.25" customHeight="1">
      <c r="D11" s="17">
        <v>97</v>
      </c>
      <c r="E11" s="18" t="s">
        <v>149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4.25" customHeight="1">
      <c r="A12" s="14">
        <v>33</v>
      </c>
      <c r="B12" s="15" t="str">
        <f>Дсписки!A39</f>
        <v>Ануфриева Полина, ОКТг</v>
      </c>
      <c r="D12" s="20"/>
      <c r="E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2:39" ht="14.25" customHeight="1">
      <c r="B13" s="17">
        <v>3</v>
      </c>
      <c r="C13" s="18" t="s">
        <v>181</v>
      </c>
      <c r="D13" s="20"/>
      <c r="E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4.25" customHeight="1">
      <c r="A14" s="14">
        <f>129-33</f>
        <v>96</v>
      </c>
      <c r="B14" s="19" t="str">
        <f>Дсписки!A102</f>
        <v>_</v>
      </c>
      <c r="C14" s="20"/>
      <c r="D14" s="20"/>
      <c r="E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3:39" ht="14.25" customHeight="1">
      <c r="C15" s="17">
        <v>66</v>
      </c>
      <c r="D15" s="21" t="s">
        <v>179</v>
      </c>
      <c r="E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4.25" customHeight="1">
      <c r="A16" s="14">
        <v>97</v>
      </c>
      <c r="B16" s="15" t="str">
        <f>Дсписки!A103</f>
        <v>_</v>
      </c>
      <c r="C16" s="20"/>
      <c r="E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2:39" ht="14.25" customHeight="1">
      <c r="B17" s="17">
        <v>4</v>
      </c>
      <c r="C17" s="21" t="s">
        <v>179</v>
      </c>
      <c r="E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4.25" customHeight="1">
      <c r="A18" s="14">
        <v>32</v>
      </c>
      <c r="B18" s="19" t="str">
        <f>Дсписки!A38</f>
        <v>Давлетбаева Алсу, РЧЕс</v>
      </c>
      <c r="E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5:39" ht="14.25" customHeight="1">
      <c r="E19" s="17">
        <v>113</v>
      </c>
      <c r="F19" s="18" t="s">
        <v>149</v>
      </c>
      <c r="G19" s="22"/>
      <c r="H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4.25" customHeight="1">
      <c r="A20" s="14">
        <v>17</v>
      </c>
      <c r="B20" s="15" t="str">
        <f>Дсписки!A23</f>
        <v>Мамбетова Назгуль, РХАс</v>
      </c>
      <c r="E20" s="20"/>
      <c r="F20" s="20"/>
      <c r="G20" s="22"/>
      <c r="H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2:39" ht="14.25" customHeight="1">
      <c r="B21" s="17">
        <v>5</v>
      </c>
      <c r="C21" s="18" t="s">
        <v>164</v>
      </c>
      <c r="E21" s="20"/>
      <c r="F21" s="20"/>
      <c r="G21" s="22"/>
      <c r="H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4.25" customHeight="1">
      <c r="A22" s="14">
        <v>112</v>
      </c>
      <c r="B22" s="19" t="str">
        <f>Дсписки!A118</f>
        <v>_</v>
      </c>
      <c r="C22" s="20"/>
      <c r="E22" s="20"/>
      <c r="F22" s="20"/>
      <c r="G22" s="22"/>
      <c r="H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3:39" ht="14.25" customHeight="1">
      <c r="C23" s="17">
        <v>67</v>
      </c>
      <c r="D23" s="18" t="s">
        <v>164</v>
      </c>
      <c r="E23" s="20"/>
      <c r="F23" s="20"/>
      <c r="G23" s="22"/>
      <c r="H23" s="2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4.25" customHeight="1">
      <c r="A24" s="14">
        <f>129-48</f>
        <v>81</v>
      </c>
      <c r="B24" s="15" t="str">
        <f>Дсписки!A87</f>
        <v>_</v>
      </c>
      <c r="C24" s="20"/>
      <c r="D24" s="20"/>
      <c r="E24" s="20"/>
      <c r="F24" s="20"/>
      <c r="G24" s="22"/>
      <c r="H24" s="2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2:39" ht="14.25" customHeight="1">
      <c r="B25" s="17">
        <v>6</v>
      </c>
      <c r="C25" s="21" t="s">
        <v>194</v>
      </c>
      <c r="D25" s="20"/>
      <c r="E25" s="20"/>
      <c r="F25" s="20"/>
      <c r="G25" s="22"/>
      <c r="H25" s="2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4.25" customHeight="1">
      <c r="A26" s="14">
        <v>48</v>
      </c>
      <c r="B26" s="19" t="str">
        <f>Дсписки!A54</f>
        <v>Тимофеева Виктория, РКЛс</v>
      </c>
      <c r="D26" s="20"/>
      <c r="E26" s="20"/>
      <c r="F26" s="20"/>
      <c r="G26" s="22"/>
      <c r="H26" s="2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4:39" ht="14.25" customHeight="1">
      <c r="D27" s="17">
        <v>98</v>
      </c>
      <c r="E27" s="21" t="s">
        <v>165</v>
      </c>
      <c r="F27" s="20"/>
      <c r="G27" s="22"/>
      <c r="H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4.25" customHeight="1">
      <c r="A28" s="14">
        <v>49</v>
      </c>
      <c r="B28" s="15" t="str">
        <f>Дсписки!A55</f>
        <v>Николаева Изабелла, РКЛс</v>
      </c>
      <c r="D28" s="20"/>
      <c r="F28" s="20"/>
      <c r="G28" s="22"/>
      <c r="H28" s="2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2:39" ht="14.25" customHeight="1">
      <c r="B29" s="17">
        <v>7</v>
      </c>
      <c r="C29" s="18" t="s">
        <v>195</v>
      </c>
      <c r="D29" s="20"/>
      <c r="F29" s="20"/>
      <c r="G29" s="22"/>
      <c r="H29" s="2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4.25" customHeight="1">
      <c r="A30" s="14">
        <v>80</v>
      </c>
      <c r="B30" s="19" t="str">
        <f>Дсписки!A86</f>
        <v>_</v>
      </c>
      <c r="C30" s="20"/>
      <c r="D30" s="20"/>
      <c r="F30" s="20"/>
      <c r="G30" s="22"/>
      <c r="H30" s="2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3:39" ht="14.25" customHeight="1">
      <c r="C31" s="17">
        <v>68</v>
      </c>
      <c r="D31" s="21" t="s">
        <v>165</v>
      </c>
      <c r="F31" s="20"/>
      <c r="G31" s="22"/>
      <c r="H31" s="2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4.25" customHeight="1">
      <c r="A32" s="14">
        <v>113</v>
      </c>
      <c r="B32" s="15" t="str">
        <f>Дсписки!A119</f>
        <v>_</v>
      </c>
      <c r="C32" s="20"/>
      <c r="F32" s="20"/>
      <c r="G32" s="22"/>
      <c r="H32" s="2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2:39" ht="14.25" customHeight="1">
      <c r="B33" s="17">
        <v>8</v>
      </c>
      <c r="C33" s="21" t="s">
        <v>165</v>
      </c>
      <c r="F33" s="20"/>
      <c r="G33" s="22"/>
      <c r="H33" s="2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4.25" customHeight="1">
      <c r="A34" s="14">
        <v>16</v>
      </c>
      <c r="B34" s="19" t="str">
        <f>Дсписки!A22</f>
        <v>Нуждина Ангелина, РБЩг</v>
      </c>
      <c r="F34" s="20"/>
      <c r="G34" s="22"/>
      <c r="H34" s="2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6:39" ht="14.25" customHeight="1">
      <c r="F35" s="17">
        <v>121</v>
      </c>
      <c r="G35" s="23" t="s">
        <v>149</v>
      </c>
      <c r="H35" s="24"/>
      <c r="I35" s="2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4.25" customHeight="1">
      <c r="A36" s="14">
        <v>9</v>
      </c>
      <c r="B36" s="15" t="str">
        <f>Дсписки!A15</f>
        <v>Малышева Анастасия, УФАг</v>
      </c>
      <c r="F36" s="20"/>
      <c r="G36" s="22"/>
      <c r="H36" s="22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2:39" ht="14.25" customHeight="1">
      <c r="B37" s="17">
        <v>9</v>
      </c>
      <c r="C37" s="18" t="s">
        <v>157</v>
      </c>
      <c r="F37" s="20"/>
      <c r="G37" s="22"/>
      <c r="H37" s="22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4.25" customHeight="1">
      <c r="A38" s="14">
        <v>120</v>
      </c>
      <c r="B38" s="19" t="str">
        <f>Дсписки!A126</f>
        <v>_</v>
      </c>
      <c r="C38" s="20"/>
      <c r="F38" s="20"/>
      <c r="G38" s="22"/>
      <c r="H38" s="22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3:39" ht="14.25" customHeight="1">
      <c r="C39" s="17">
        <v>69</v>
      </c>
      <c r="D39" s="18" t="s">
        <v>157</v>
      </c>
      <c r="F39" s="20"/>
      <c r="G39" s="22"/>
      <c r="H39" s="22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4.25" customHeight="1">
      <c r="A40" s="14">
        <f>129-56</f>
        <v>73</v>
      </c>
      <c r="B40" s="15" t="str">
        <f>Дсписки!A79</f>
        <v>_</v>
      </c>
      <c r="C40" s="20"/>
      <c r="D40" s="20"/>
      <c r="F40" s="20"/>
      <c r="G40" s="22"/>
      <c r="H40" s="22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2:39" ht="14.25" customHeight="1">
      <c r="B41" s="17">
        <v>10</v>
      </c>
      <c r="C41" s="21" t="s">
        <v>211</v>
      </c>
      <c r="D41" s="20"/>
      <c r="F41" s="20"/>
      <c r="G41" s="22"/>
      <c r="H41" s="22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4.25" customHeight="1">
      <c r="A42" s="14">
        <v>56</v>
      </c>
      <c r="B42" s="19" t="str">
        <f>Дсписки!A62</f>
        <v>Рахимова Наргиза, РМЕс</v>
      </c>
      <c r="D42" s="20"/>
      <c r="F42" s="20"/>
      <c r="G42" s="22"/>
      <c r="H42" s="22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4:39" ht="14.25" customHeight="1">
      <c r="D43" s="17">
        <v>99</v>
      </c>
      <c r="E43" s="18" t="s">
        <v>171</v>
      </c>
      <c r="F43" s="20"/>
      <c r="G43" s="22"/>
      <c r="H43" s="22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4.25" customHeight="1">
      <c r="A44" s="14">
        <v>41</v>
      </c>
      <c r="B44" s="15" t="str">
        <f>Дсписки!A47</f>
        <v>Гареева Диана, РБВс</v>
      </c>
      <c r="D44" s="20"/>
      <c r="E44" s="20"/>
      <c r="F44" s="20"/>
      <c r="G44" s="22"/>
      <c r="H44" s="22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2:39" ht="14.25" customHeight="1">
      <c r="B45" s="17">
        <v>11</v>
      </c>
      <c r="C45" s="18" t="s">
        <v>188</v>
      </c>
      <c r="D45" s="20"/>
      <c r="E45" s="20"/>
      <c r="F45" s="20"/>
      <c r="G45" s="22"/>
      <c r="H45" s="22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4.25" customHeight="1">
      <c r="A46" s="14">
        <f>129-41</f>
        <v>88</v>
      </c>
      <c r="B46" s="19" t="str">
        <f>Дсписки!A94</f>
        <v>_</v>
      </c>
      <c r="C46" s="20"/>
      <c r="D46" s="20"/>
      <c r="E46" s="20"/>
      <c r="F46" s="20"/>
      <c r="G46" s="22"/>
      <c r="H46" s="22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3:39" ht="14.25" customHeight="1">
      <c r="C47" s="17">
        <v>70</v>
      </c>
      <c r="D47" s="21" t="s">
        <v>171</v>
      </c>
      <c r="E47" s="20"/>
      <c r="F47" s="20"/>
      <c r="G47" s="22"/>
      <c r="H47" s="22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4.25" customHeight="1">
      <c r="A48" s="14">
        <v>105</v>
      </c>
      <c r="B48" s="15" t="str">
        <f>Дсписки!A111</f>
        <v>_</v>
      </c>
      <c r="C48" s="20"/>
      <c r="E48" s="20"/>
      <c r="F48" s="20"/>
      <c r="G48" s="22"/>
      <c r="H48" s="22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2:39" ht="14.25" customHeight="1">
      <c r="B49" s="17">
        <v>12</v>
      </c>
      <c r="C49" s="21" t="s">
        <v>171</v>
      </c>
      <c r="E49" s="20"/>
      <c r="F49" s="20"/>
      <c r="G49" s="22"/>
      <c r="H49" s="22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4.25" customHeight="1">
      <c r="A50" s="14">
        <v>24</v>
      </c>
      <c r="B50" s="19" t="str">
        <f>Дсписки!A30</f>
        <v>Мубарякова Светлана, РКИс</v>
      </c>
      <c r="E50" s="20"/>
      <c r="F50" s="20"/>
      <c r="G50" s="22"/>
      <c r="H50" s="22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5:39" ht="14.25" customHeight="1">
      <c r="E51" s="17">
        <v>114</v>
      </c>
      <c r="F51" s="21" t="s">
        <v>171</v>
      </c>
      <c r="G51" s="22"/>
      <c r="H51" s="22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4.25" customHeight="1">
      <c r="A52" s="14">
        <v>25</v>
      </c>
      <c r="B52" s="15" t="str">
        <f>Дсписки!A31</f>
        <v>Гайнанова Гульдар, РКИс</v>
      </c>
      <c r="E52" s="20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2:39" ht="14.25" customHeight="1">
      <c r="B53" s="17">
        <v>13</v>
      </c>
      <c r="C53" s="18" t="s">
        <v>173</v>
      </c>
      <c r="E53" s="20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4.25" customHeight="1">
      <c r="A54" s="14">
        <v>104</v>
      </c>
      <c r="B54" s="19" t="str">
        <f>Дсписки!A110</f>
        <v>_</v>
      </c>
      <c r="C54" s="20"/>
      <c r="E54" s="20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3:39" ht="14.25" customHeight="1">
      <c r="C55" s="17">
        <v>71</v>
      </c>
      <c r="D55" s="18" t="s">
        <v>277</v>
      </c>
      <c r="E55" s="20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4.25" customHeight="1">
      <c r="A56" s="14">
        <v>89</v>
      </c>
      <c r="B56" s="15" t="str">
        <f>Дсписки!A95</f>
        <v>_</v>
      </c>
      <c r="C56" s="20"/>
      <c r="D56" s="20"/>
      <c r="E56" s="20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2:39" ht="14.25" customHeight="1">
      <c r="B57" s="17">
        <v>14</v>
      </c>
      <c r="C57" s="21" t="s">
        <v>277</v>
      </c>
      <c r="D57" s="20"/>
      <c r="E57" s="20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4.25" customHeight="1">
      <c r="A58" s="14">
        <v>40</v>
      </c>
      <c r="B58" s="19" t="str">
        <f>Дсписки!A46</f>
        <v>Михалева Алена, РНУс</v>
      </c>
      <c r="D58" s="20"/>
      <c r="E58" s="20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4:39" ht="14.25" customHeight="1">
      <c r="D59" s="17">
        <v>100</v>
      </c>
      <c r="E59" s="21" t="s">
        <v>156</v>
      </c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4.25" customHeight="1">
      <c r="A60" s="14">
        <v>57</v>
      </c>
      <c r="B60" s="15" t="str">
        <f>Дсписки!A63</f>
        <v>Сайфуллина Анна, РНУс</v>
      </c>
      <c r="D60" s="20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2:39" ht="14.25" customHeight="1">
      <c r="B61" s="17">
        <v>15</v>
      </c>
      <c r="C61" s="18" t="s">
        <v>278</v>
      </c>
      <c r="D61" s="20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4.25" customHeight="1">
      <c r="A62" s="14">
        <f>129-57</f>
        <v>72</v>
      </c>
      <c r="B62" s="19" t="str">
        <f>Дсписки!A78</f>
        <v>_</v>
      </c>
      <c r="C62" s="20"/>
      <c r="D62" s="20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3:39" ht="14.25" customHeight="1">
      <c r="C63" s="17">
        <v>72</v>
      </c>
      <c r="D63" s="21" t="s">
        <v>156</v>
      </c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4.25" customHeight="1">
      <c r="A64" s="14">
        <v>121</v>
      </c>
      <c r="B64" s="15" t="str">
        <f>Дсписки!A127</f>
        <v>_</v>
      </c>
      <c r="C64" s="20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2:39" ht="14.25" customHeight="1">
      <c r="B65" s="17">
        <v>16</v>
      </c>
      <c r="C65" s="21" t="s">
        <v>156</v>
      </c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4.25" customHeight="1">
      <c r="A66" s="14">
        <v>8</v>
      </c>
      <c r="B66" s="19" t="str">
        <f>Дсписки!A14</f>
        <v>Нургалиева Эмилия, НЕФг</v>
      </c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10" ht="13.5" customHeight="1">
      <c r="A67" s="120" t="str">
        <f>Дсписки!A1</f>
        <v>XXIII СПАРТАКИАДА ШКОЛЬНИКОВ РЕСПУБЛИКИ БАШКОРТОСТАН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3.5" customHeight="1">
      <c r="A68" s="121" t="str">
        <f>Дсписки!A2</f>
        <v>Женский разряд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3.5" customHeight="1">
      <c r="A69" s="122" t="str">
        <f>Дсписки!A3</f>
        <v>с.Мишкино. 28 мая 2021 г.</v>
      </c>
      <c r="B69" s="122"/>
      <c r="C69" s="122"/>
      <c r="D69" s="122"/>
      <c r="E69" s="122"/>
      <c r="F69" s="122"/>
      <c r="G69" s="122"/>
      <c r="H69" s="122"/>
      <c r="I69" s="122"/>
      <c r="J69" s="122"/>
    </row>
    <row r="70" spans="1:39" ht="14.25" customHeight="1">
      <c r="A70" s="14">
        <v>5</v>
      </c>
      <c r="B70" s="15" t="str">
        <f>Дсписки!A11</f>
        <v>Каштанова Дарья, РБКс</v>
      </c>
      <c r="F70" s="26"/>
      <c r="G70" s="26"/>
      <c r="H70" s="26"/>
      <c r="I70" s="20"/>
      <c r="J70" s="16" t="s">
        <v>71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2:39" ht="14.25" customHeight="1">
      <c r="B71" s="17">
        <v>17</v>
      </c>
      <c r="C71" s="18" t="s">
        <v>153</v>
      </c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4.25" customHeight="1">
      <c r="A72" s="14">
        <v>124</v>
      </c>
      <c r="B72" s="19" t="str">
        <f>Дсписки!A130</f>
        <v>_</v>
      </c>
      <c r="C72" s="20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3:39" ht="14.25" customHeight="1">
      <c r="C73" s="17">
        <v>73</v>
      </c>
      <c r="D73" s="18" t="s">
        <v>153</v>
      </c>
      <c r="F73" s="27"/>
      <c r="G73" s="28"/>
      <c r="H73" s="28"/>
      <c r="I73" s="29" t="s">
        <v>149</v>
      </c>
      <c r="J73" s="30">
        <v>125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4.25" customHeight="1">
      <c r="A74" s="14">
        <v>69</v>
      </c>
      <c r="B74" s="15" t="str">
        <f>Дсписки!A75</f>
        <v>_</v>
      </c>
      <c r="C74" s="20"/>
      <c r="D74" s="20"/>
      <c r="F74" s="31"/>
      <c r="G74" s="26"/>
      <c r="H74" s="26"/>
      <c r="I74" s="17"/>
      <c r="J74" s="32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2:39" ht="14.25" customHeight="1">
      <c r="B75" s="17">
        <v>18</v>
      </c>
      <c r="C75" s="21" t="s">
        <v>202</v>
      </c>
      <c r="D75" s="20"/>
      <c r="I75" s="20"/>
      <c r="J75" s="33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4.25" customHeight="1">
      <c r="A76" s="14">
        <v>60</v>
      </c>
      <c r="B76" s="19" t="str">
        <f>Дсписки!A66</f>
        <v>Суроваткина Вероника, РСАс</v>
      </c>
      <c r="D76" s="20"/>
      <c r="I76" s="20"/>
      <c r="J76" s="33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4:39" ht="14.25" customHeight="1">
      <c r="D77" s="17">
        <v>101</v>
      </c>
      <c r="E77" s="18" t="s">
        <v>153</v>
      </c>
      <c r="I77" s="20"/>
      <c r="J77" s="33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14.25" customHeight="1">
      <c r="A78" s="14">
        <v>37</v>
      </c>
      <c r="B78" s="15" t="str">
        <f>Дсписки!A43</f>
        <v>Сапараева Элина, РБУс</v>
      </c>
      <c r="D78" s="20"/>
      <c r="E78" s="20"/>
      <c r="I78" s="20"/>
      <c r="J78" s="3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2:39" ht="14.25" customHeight="1">
      <c r="B79" s="17">
        <v>19</v>
      </c>
      <c r="C79" s="18" t="s">
        <v>184</v>
      </c>
      <c r="D79" s="20"/>
      <c r="E79" s="20"/>
      <c r="I79" s="20"/>
      <c r="J79" s="33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14.25" customHeight="1">
      <c r="A80" s="14">
        <f>129-37</f>
        <v>92</v>
      </c>
      <c r="B80" s="19" t="str">
        <f>Дсписки!A98</f>
        <v>_</v>
      </c>
      <c r="C80" s="20"/>
      <c r="D80" s="20"/>
      <c r="E80" s="20"/>
      <c r="I80" s="20"/>
      <c r="J80" s="33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3:39" ht="14.25" customHeight="1">
      <c r="C81" s="17">
        <v>74</v>
      </c>
      <c r="D81" s="21" t="s">
        <v>176</v>
      </c>
      <c r="E81" s="20"/>
      <c r="I81" s="20"/>
      <c r="J81" s="33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4.25" customHeight="1">
      <c r="A82" s="14">
        <v>101</v>
      </c>
      <c r="B82" s="15" t="str">
        <f>Дсписки!A107</f>
        <v>_</v>
      </c>
      <c r="C82" s="20"/>
      <c r="E82" s="20"/>
      <c r="I82" s="20"/>
      <c r="J82" s="33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2:39" ht="14.25" customHeight="1">
      <c r="B83" s="17">
        <v>20</v>
      </c>
      <c r="C83" s="21" t="s">
        <v>176</v>
      </c>
      <c r="E83" s="20"/>
      <c r="I83" s="20"/>
      <c r="J83" s="33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4.25" customHeight="1">
      <c r="A84" s="14">
        <v>28</v>
      </c>
      <c r="B84" s="19" t="str">
        <f>Дсписки!A34</f>
        <v>Агзамова Алина, РККс</v>
      </c>
      <c r="E84" s="20"/>
      <c r="I84" s="20"/>
      <c r="J84" s="33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5:39" ht="14.25" customHeight="1">
      <c r="E85" s="17">
        <v>115</v>
      </c>
      <c r="F85" s="18" t="s">
        <v>153</v>
      </c>
      <c r="G85" s="22"/>
      <c r="H85" s="22"/>
      <c r="I85" s="20"/>
      <c r="J85" s="33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14.25" customHeight="1">
      <c r="A86" s="14">
        <v>21</v>
      </c>
      <c r="B86" s="15" t="str">
        <f>Дсписки!A27</f>
        <v>Юсупова Карина, РБТс</v>
      </c>
      <c r="E86" s="20"/>
      <c r="F86" s="20"/>
      <c r="G86" s="22"/>
      <c r="H86" s="22"/>
      <c r="I86" s="20"/>
      <c r="J86" s="33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2:39" ht="14.25" customHeight="1">
      <c r="B87" s="17">
        <v>21</v>
      </c>
      <c r="C87" s="18" t="s">
        <v>172</v>
      </c>
      <c r="E87" s="20"/>
      <c r="F87" s="20"/>
      <c r="G87" s="22"/>
      <c r="H87" s="22"/>
      <c r="I87" s="20"/>
      <c r="J87" s="3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14.25" customHeight="1">
      <c r="A88" s="14">
        <v>108</v>
      </c>
      <c r="B88" s="19" t="str">
        <f>Дсписки!A114</f>
        <v>_</v>
      </c>
      <c r="C88" s="20"/>
      <c r="E88" s="20"/>
      <c r="F88" s="20"/>
      <c r="G88" s="22"/>
      <c r="H88" s="22"/>
      <c r="I88" s="20"/>
      <c r="J88" s="33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3:39" ht="14.25" customHeight="1">
      <c r="C89" s="17">
        <v>75</v>
      </c>
      <c r="D89" s="18" t="s">
        <v>172</v>
      </c>
      <c r="E89" s="20"/>
      <c r="F89" s="20"/>
      <c r="G89" s="22"/>
      <c r="H89" s="22"/>
      <c r="I89" s="20"/>
      <c r="J89" s="33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14.25" customHeight="1">
      <c r="A90" s="14">
        <f>129-44</f>
        <v>85</v>
      </c>
      <c r="B90" s="15" t="str">
        <f>Дсписки!A91</f>
        <v>_</v>
      </c>
      <c r="C90" s="20"/>
      <c r="D90" s="20"/>
      <c r="E90" s="20"/>
      <c r="F90" s="20"/>
      <c r="G90" s="22"/>
      <c r="H90" s="22"/>
      <c r="I90" s="20"/>
      <c r="J90" s="33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2:39" ht="14.25" customHeight="1">
      <c r="B91" s="17">
        <v>22</v>
      </c>
      <c r="C91" s="21" t="s">
        <v>208</v>
      </c>
      <c r="D91" s="20"/>
      <c r="E91" s="20"/>
      <c r="F91" s="20"/>
      <c r="G91" s="22"/>
      <c r="H91" s="22"/>
      <c r="I91" s="20"/>
      <c r="J91" s="33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14.25" customHeight="1">
      <c r="A92" s="14">
        <v>44</v>
      </c>
      <c r="B92" s="19" t="str">
        <f>Дсписки!A50</f>
        <v>Губайдуллина Регина, РБВс</v>
      </c>
      <c r="D92" s="20"/>
      <c r="E92" s="20"/>
      <c r="F92" s="20"/>
      <c r="G92" s="22"/>
      <c r="H92" s="22"/>
      <c r="I92" s="20"/>
      <c r="J92" s="3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4:39" ht="14.25" customHeight="1">
      <c r="D93" s="17">
        <v>102</v>
      </c>
      <c r="E93" s="21" t="s">
        <v>199</v>
      </c>
      <c r="F93" s="20"/>
      <c r="G93" s="22"/>
      <c r="H93" s="22"/>
      <c r="I93" s="20"/>
      <c r="J93" s="3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14.25" customHeight="1">
      <c r="A94" s="14">
        <v>53</v>
      </c>
      <c r="B94" s="15" t="str">
        <f>Дсписки!A59</f>
        <v>Ильтубаева Доминика, РМ2с</v>
      </c>
      <c r="D94" s="20"/>
      <c r="F94" s="20"/>
      <c r="G94" s="22"/>
      <c r="H94" s="22"/>
      <c r="I94" s="20"/>
      <c r="J94" s="3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2:39" ht="14.25" customHeight="1">
      <c r="B95" s="17">
        <v>23</v>
      </c>
      <c r="C95" s="18" t="s">
        <v>199</v>
      </c>
      <c r="D95" s="20"/>
      <c r="F95" s="20"/>
      <c r="G95" s="22"/>
      <c r="H95" s="22"/>
      <c r="I95" s="20"/>
      <c r="J95" s="33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14.25" customHeight="1">
      <c r="A96" s="14">
        <f>129-53</f>
        <v>76</v>
      </c>
      <c r="B96" s="19" t="str">
        <f>Дсписки!A82</f>
        <v>_</v>
      </c>
      <c r="C96" s="20"/>
      <c r="D96" s="20"/>
      <c r="F96" s="20"/>
      <c r="G96" s="22"/>
      <c r="H96" s="22"/>
      <c r="I96" s="20"/>
      <c r="J96" s="33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3:39" ht="14.25" customHeight="1">
      <c r="C97" s="17">
        <v>76</v>
      </c>
      <c r="D97" s="21" t="s">
        <v>199</v>
      </c>
      <c r="F97" s="20"/>
      <c r="G97" s="22"/>
      <c r="H97" s="22"/>
      <c r="I97" s="20"/>
      <c r="J97" s="3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14.25" customHeight="1">
      <c r="A98" s="14">
        <v>117</v>
      </c>
      <c r="B98" s="15" t="str">
        <f>Дсписки!A123</f>
        <v>_</v>
      </c>
      <c r="C98" s="20"/>
      <c r="F98" s="20"/>
      <c r="G98" s="22"/>
      <c r="H98" s="22"/>
      <c r="I98" s="20"/>
      <c r="J98" s="33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2:39" ht="14.25" customHeight="1">
      <c r="B99" s="17">
        <v>24</v>
      </c>
      <c r="C99" s="21" t="s">
        <v>160</v>
      </c>
      <c r="F99" s="20"/>
      <c r="G99" s="22"/>
      <c r="H99" s="22"/>
      <c r="I99" s="20"/>
      <c r="J99" s="33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14.25" customHeight="1">
      <c r="A100" s="14">
        <v>12</v>
      </c>
      <c r="B100" s="19" t="str">
        <f>Дсписки!A18</f>
        <v>Фарвазева Замира, НЕФг</v>
      </c>
      <c r="F100" s="20"/>
      <c r="G100" s="34"/>
      <c r="H100" s="22"/>
      <c r="I100" s="20"/>
      <c r="J100" s="33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6:39" ht="14.25" customHeight="1">
      <c r="F101" s="17">
        <v>122</v>
      </c>
      <c r="G101" s="23" t="s">
        <v>152</v>
      </c>
      <c r="H101" s="18"/>
      <c r="I101" s="35"/>
      <c r="J101" s="3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14.25" customHeight="1">
      <c r="A102" s="14">
        <v>13</v>
      </c>
      <c r="B102" s="15" t="str">
        <f>Дсписки!A19</f>
        <v>Фазлыева Алина, РМ1с</v>
      </c>
      <c r="F102" s="20"/>
      <c r="G102" s="22"/>
      <c r="H102" s="22"/>
      <c r="J102" s="33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2:39" ht="14.25" customHeight="1">
      <c r="B103" s="17">
        <v>25</v>
      </c>
      <c r="C103" s="18" t="s">
        <v>161</v>
      </c>
      <c r="F103" s="20"/>
      <c r="G103" s="22"/>
      <c r="H103" s="22"/>
      <c r="J103" s="33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14.25" customHeight="1">
      <c r="A104" s="14">
        <v>116</v>
      </c>
      <c r="B104" s="19" t="str">
        <f>Дсписки!A122</f>
        <v>_</v>
      </c>
      <c r="C104" s="20"/>
      <c r="F104" s="20"/>
      <c r="G104" s="22"/>
      <c r="H104" s="22"/>
      <c r="J104" s="33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3:39" ht="14.25" customHeight="1">
      <c r="C105" s="17">
        <v>77</v>
      </c>
      <c r="D105" s="18" t="s">
        <v>161</v>
      </c>
      <c r="F105" s="20"/>
      <c r="G105" s="22"/>
      <c r="H105" s="22"/>
      <c r="J105" s="33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14.25" customHeight="1">
      <c r="A106" s="14">
        <f>129-52</f>
        <v>77</v>
      </c>
      <c r="B106" s="15" t="str">
        <f>Дсписки!A83</f>
        <v>_</v>
      </c>
      <c r="C106" s="20"/>
      <c r="D106" s="20"/>
      <c r="F106" s="20"/>
      <c r="G106" s="22"/>
      <c r="H106" s="22"/>
      <c r="J106" s="33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2:39" ht="14.25" customHeight="1">
      <c r="B107" s="17">
        <v>26</v>
      </c>
      <c r="C107" s="21" t="s">
        <v>198</v>
      </c>
      <c r="D107" s="20"/>
      <c r="F107" s="20"/>
      <c r="G107" s="22"/>
      <c r="H107" s="22"/>
      <c r="J107" s="33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14.25" customHeight="1">
      <c r="A108" s="14">
        <v>52</v>
      </c>
      <c r="B108" s="19" t="str">
        <f>Дсписки!A58</f>
        <v>Салимова Эльза, РКРс</v>
      </c>
      <c r="D108" s="20"/>
      <c r="F108" s="20"/>
      <c r="G108" s="22"/>
      <c r="H108" s="22"/>
      <c r="J108" s="33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4:39" ht="14.25" customHeight="1">
      <c r="D109" s="17">
        <v>103</v>
      </c>
      <c r="E109" s="18" t="s">
        <v>168</v>
      </c>
      <c r="F109" s="20"/>
      <c r="G109" s="22"/>
      <c r="H109" s="22"/>
      <c r="J109" s="33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14.25" customHeight="1">
      <c r="A110" s="14">
        <v>45</v>
      </c>
      <c r="B110" s="15" t="str">
        <f>Дсписки!A51</f>
        <v>Масалимова Алия, РЕРс</v>
      </c>
      <c r="D110" s="20"/>
      <c r="E110" s="20"/>
      <c r="F110" s="20"/>
      <c r="G110" s="22"/>
      <c r="H110" s="22"/>
      <c r="J110" s="33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2:39" ht="14.25" customHeight="1">
      <c r="B111" s="17">
        <v>27</v>
      </c>
      <c r="C111" s="18" t="s">
        <v>191</v>
      </c>
      <c r="D111" s="20"/>
      <c r="E111" s="20"/>
      <c r="F111" s="20"/>
      <c r="G111" s="22"/>
      <c r="H111" s="22"/>
      <c r="J111" s="33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14.25" customHeight="1">
      <c r="A112" s="14">
        <f>129-45</f>
        <v>84</v>
      </c>
      <c r="B112" s="19" t="str">
        <f>Дсписки!A90</f>
        <v>_</v>
      </c>
      <c r="C112" s="20"/>
      <c r="D112" s="20"/>
      <c r="E112" s="20"/>
      <c r="F112" s="20"/>
      <c r="G112" s="22"/>
      <c r="H112" s="22"/>
      <c r="J112" s="33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3:39" ht="14.25" customHeight="1">
      <c r="C113" s="17">
        <v>78</v>
      </c>
      <c r="D113" s="21" t="s">
        <v>168</v>
      </c>
      <c r="E113" s="20"/>
      <c r="F113" s="20"/>
      <c r="G113" s="22"/>
      <c r="H113" s="22"/>
      <c r="J113" s="33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14.25" customHeight="1">
      <c r="A114" s="14">
        <v>109</v>
      </c>
      <c r="B114" s="15" t="str">
        <f>Дсписки!A115</f>
        <v>_</v>
      </c>
      <c r="C114" s="20"/>
      <c r="E114" s="20"/>
      <c r="F114" s="20"/>
      <c r="G114" s="22"/>
      <c r="H114" s="22"/>
      <c r="J114" s="3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2:39" ht="14.25" customHeight="1">
      <c r="B115" s="17">
        <v>28</v>
      </c>
      <c r="C115" s="21" t="s">
        <v>168</v>
      </c>
      <c r="E115" s="20"/>
      <c r="F115" s="20"/>
      <c r="G115" s="22"/>
      <c r="H115" s="22"/>
      <c r="J115" s="3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14.25" customHeight="1">
      <c r="A116" s="14">
        <v>20</v>
      </c>
      <c r="B116" s="19" t="str">
        <f>Дсписки!A26</f>
        <v>Салихова Эльнара, РАЛс</v>
      </c>
      <c r="E116" s="20"/>
      <c r="F116" s="20"/>
      <c r="G116" s="22"/>
      <c r="H116" s="22"/>
      <c r="J116" s="3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5:39" ht="14.25" customHeight="1">
      <c r="E117" s="17">
        <v>116</v>
      </c>
      <c r="F117" s="21" t="s">
        <v>152</v>
      </c>
      <c r="G117" s="22"/>
      <c r="H117" s="22"/>
      <c r="J117" s="3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14.25" customHeight="1">
      <c r="A118" s="14">
        <v>29</v>
      </c>
      <c r="B118" s="15" t="str">
        <f>Дсписки!A35</f>
        <v>Абдуллина Яна, РМ2с</v>
      </c>
      <c r="E118" s="20"/>
      <c r="J118" s="33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2:39" ht="14.25" customHeight="1">
      <c r="B119" s="17">
        <v>29</v>
      </c>
      <c r="C119" s="18" t="s">
        <v>177</v>
      </c>
      <c r="E119" s="20"/>
      <c r="J119" s="33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14.25" customHeight="1">
      <c r="A120" s="14">
        <v>100</v>
      </c>
      <c r="B120" s="19" t="str">
        <f>Дсписки!A106</f>
        <v>_</v>
      </c>
      <c r="C120" s="20"/>
      <c r="E120" s="20"/>
      <c r="J120" s="33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3:39" ht="14.25" customHeight="1">
      <c r="C121" s="17">
        <v>79</v>
      </c>
      <c r="D121" s="18" t="s">
        <v>177</v>
      </c>
      <c r="E121" s="20"/>
      <c r="J121" s="33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14.25" customHeight="1">
      <c r="A122" s="14">
        <f>129-36</f>
        <v>93</v>
      </c>
      <c r="B122" s="15" t="str">
        <f>Дсписки!A99</f>
        <v>_</v>
      </c>
      <c r="C122" s="20"/>
      <c r="D122" s="20"/>
      <c r="E122" s="20"/>
      <c r="J122" s="33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2:39" ht="14.25" customHeight="1">
      <c r="B123" s="17">
        <v>30</v>
      </c>
      <c r="C123" s="21" t="s">
        <v>185</v>
      </c>
      <c r="D123" s="20"/>
      <c r="E123" s="20"/>
      <c r="J123" s="33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14.25" customHeight="1">
      <c r="A124" s="14">
        <f>65-29</f>
        <v>36</v>
      </c>
      <c r="B124" s="19" t="str">
        <f>Дсписки!A42</f>
        <v>Иванко Анна, РККс</v>
      </c>
      <c r="D124" s="20"/>
      <c r="E124" s="20"/>
      <c r="J124" s="33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4:39" ht="14.25" customHeight="1">
      <c r="D125" s="17">
        <v>104</v>
      </c>
      <c r="E125" s="21" t="s">
        <v>152</v>
      </c>
      <c r="G125" s="36"/>
      <c r="H125" s="36"/>
      <c r="I125" s="36"/>
      <c r="J125" s="37" t="s">
        <v>149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14.25" customHeight="1">
      <c r="A126" s="14">
        <v>61</v>
      </c>
      <c r="B126" s="15" t="str">
        <f>Дсписки!A67</f>
        <v>Зайнокова Карина, РТАс</v>
      </c>
      <c r="D126" s="20"/>
      <c r="G126" s="31" t="s">
        <v>72</v>
      </c>
      <c r="J126" s="38">
        <v>127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2:39" ht="14.25" customHeight="1">
      <c r="B127" s="17">
        <v>31</v>
      </c>
      <c r="C127" s="18" t="s">
        <v>203</v>
      </c>
      <c r="D127" s="2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14.25" customHeight="1">
      <c r="A128" s="14">
        <v>68</v>
      </c>
      <c r="B128" s="19" t="str">
        <f>Дсписки!A74</f>
        <v>_</v>
      </c>
      <c r="C128" s="20"/>
      <c r="D128" s="20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3:39" ht="14.25" customHeight="1">
      <c r="C129" s="17">
        <v>80</v>
      </c>
      <c r="D129" s="21" t="s">
        <v>152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14.25" customHeight="1">
      <c r="A130" s="14">
        <v>125</v>
      </c>
      <c r="B130" s="15" t="str">
        <f>Дсписки!A131</f>
        <v>_</v>
      </c>
      <c r="C130" s="20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2:39" ht="14.25" customHeight="1">
      <c r="B131" s="17">
        <v>32</v>
      </c>
      <c r="C131" s="21" t="s">
        <v>152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14.25" customHeight="1">
      <c r="A132" s="14">
        <v>4</v>
      </c>
      <c r="B132" s="19" t="str">
        <f>Дсписки!A10</f>
        <v>Каштанова Ксения, РБКс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10" ht="13.5" customHeight="1">
      <c r="A133" s="120" t="str">
        <f>Дсписки!A1</f>
        <v>XXIII СПАРТАКИАДА ШКОЛЬНИКОВ РЕСПУБЛИКИ БАШКОРТОСТАН</v>
      </c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spans="1:10" ht="13.5" customHeight="1">
      <c r="A134" s="121" t="str">
        <f>Дсписки!A2</f>
        <v>Женский разряд</v>
      </c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13.5" customHeight="1">
      <c r="A135" s="122" t="str">
        <f>Дсписки!A3</f>
        <v>с.Мишкино. 28 мая 2021 г.</v>
      </c>
      <c r="B135" s="122"/>
      <c r="C135" s="122"/>
      <c r="D135" s="122"/>
      <c r="E135" s="122"/>
      <c r="F135" s="122"/>
      <c r="G135" s="122"/>
      <c r="H135" s="122"/>
      <c r="I135" s="122"/>
      <c r="J135" s="122"/>
    </row>
    <row r="136" spans="1:39" ht="14.25" customHeight="1">
      <c r="A136" s="14">
        <v>3</v>
      </c>
      <c r="B136" s="15" t="str">
        <f>Дсписки!A9</f>
        <v>Новичкова Александра, РБЩг</v>
      </c>
      <c r="J136" s="16" t="s">
        <v>73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2:39" ht="14.25" customHeight="1">
      <c r="B137" s="17">
        <v>33</v>
      </c>
      <c r="C137" s="18" t="s">
        <v>151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14.25" customHeight="1">
      <c r="A138" s="14">
        <v>126</v>
      </c>
      <c r="B138" s="19" t="str">
        <f>Дсписки!A132</f>
        <v>_</v>
      </c>
      <c r="C138" s="2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3:39" ht="14.25" customHeight="1">
      <c r="C139" s="17">
        <v>81</v>
      </c>
      <c r="D139" s="18" t="s">
        <v>151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14.25" customHeight="1">
      <c r="A140" s="14">
        <v>67</v>
      </c>
      <c r="B140" s="15" t="str">
        <f>Дсписки!A73</f>
        <v>_</v>
      </c>
      <c r="C140" s="20"/>
      <c r="D140" s="2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2:39" ht="14.25" customHeight="1">
      <c r="B141" s="17">
        <v>34</v>
      </c>
      <c r="C141" s="21" t="s">
        <v>204</v>
      </c>
      <c r="D141" s="2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14.25" customHeight="1">
      <c r="A142" s="14">
        <v>62</v>
      </c>
      <c r="B142" s="19" t="str">
        <f>Дсписки!A68</f>
        <v>Риянова Татьяна, РТАс</v>
      </c>
      <c r="D142" s="20"/>
      <c r="G142" s="36"/>
      <c r="H142" s="36"/>
      <c r="I142" s="36"/>
      <c r="J142" s="39" t="str">
        <f>IF(J125=I73,I190,IF(J125=I190,I73,0))</f>
        <v>Якупова Дина, РБУс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4:39" ht="14.25" customHeight="1">
      <c r="D143" s="17">
        <v>105</v>
      </c>
      <c r="E143" s="18" t="s">
        <v>151</v>
      </c>
      <c r="G143" s="31" t="s">
        <v>74</v>
      </c>
      <c r="J143" s="40">
        <v>-127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14.25" customHeight="1">
      <c r="A144" s="14">
        <v>35</v>
      </c>
      <c r="B144" s="15" t="str">
        <f>Дсписки!A41</f>
        <v>Миндибаева Диана, РБТс</v>
      </c>
      <c r="D144" s="20"/>
      <c r="E144" s="20"/>
      <c r="J144" s="33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2:39" ht="14.25" customHeight="1">
      <c r="B145" s="17">
        <v>35</v>
      </c>
      <c r="C145" s="18" t="s">
        <v>183</v>
      </c>
      <c r="D145" s="20"/>
      <c r="E145" s="20"/>
      <c r="J145" s="33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14.25" customHeight="1">
      <c r="A146" s="14">
        <v>94</v>
      </c>
      <c r="B146" s="19" t="str">
        <f>Дсписки!A100</f>
        <v>_</v>
      </c>
      <c r="C146" s="20"/>
      <c r="D146" s="20"/>
      <c r="E146" s="20"/>
      <c r="J146" s="33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3:39" ht="14.25" customHeight="1">
      <c r="C147" s="17">
        <v>82</v>
      </c>
      <c r="D147" s="21" t="s">
        <v>183</v>
      </c>
      <c r="E147" s="20"/>
      <c r="J147" s="33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14.25" customHeight="1">
      <c r="A148" s="14">
        <v>99</v>
      </c>
      <c r="B148" s="15" t="str">
        <f>Дсписки!A105</f>
        <v>_</v>
      </c>
      <c r="C148" s="20"/>
      <c r="E148" s="20"/>
      <c r="J148" s="33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2:39" ht="14.25" customHeight="1">
      <c r="B149" s="17">
        <v>36</v>
      </c>
      <c r="C149" s="21" t="s">
        <v>178</v>
      </c>
      <c r="E149" s="20"/>
      <c r="J149" s="33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14.25" customHeight="1">
      <c r="A150" s="14">
        <v>30</v>
      </c>
      <c r="B150" s="19" t="str">
        <f>Дсписки!A36</f>
        <v>Строкина Милана, РАЛс</v>
      </c>
      <c r="E150" s="20"/>
      <c r="J150" s="33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5:39" ht="14.25" customHeight="1">
      <c r="E151" s="17">
        <v>117</v>
      </c>
      <c r="F151" s="18" t="s">
        <v>151</v>
      </c>
      <c r="G151" s="22"/>
      <c r="H151" s="22"/>
      <c r="J151" s="33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14.25" customHeight="1">
      <c r="A152" s="14">
        <v>19</v>
      </c>
      <c r="B152" s="15" t="str">
        <f>Дсписки!A25</f>
        <v>Рузанова Анна, РАЛс</v>
      </c>
      <c r="E152" s="20"/>
      <c r="F152" s="20"/>
      <c r="G152" s="22"/>
      <c r="H152" s="22"/>
      <c r="J152" s="33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2:39" ht="14.25" customHeight="1">
      <c r="B153" s="17">
        <v>37</v>
      </c>
      <c r="C153" s="18" t="s">
        <v>167</v>
      </c>
      <c r="E153" s="20"/>
      <c r="F153" s="20"/>
      <c r="G153" s="22"/>
      <c r="H153" s="22"/>
      <c r="J153" s="33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14.25" customHeight="1">
      <c r="A154" s="14">
        <v>110</v>
      </c>
      <c r="B154" s="19" t="str">
        <f>Дсписки!A116</f>
        <v>_</v>
      </c>
      <c r="C154" s="20"/>
      <c r="E154" s="20"/>
      <c r="F154" s="20"/>
      <c r="G154" s="22"/>
      <c r="H154" s="22"/>
      <c r="J154" s="33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3:39" ht="14.25" customHeight="1">
      <c r="C155" s="17">
        <v>83</v>
      </c>
      <c r="D155" s="18" t="s">
        <v>167</v>
      </c>
      <c r="E155" s="20"/>
      <c r="F155" s="20"/>
      <c r="G155" s="22"/>
      <c r="H155" s="22"/>
      <c r="J155" s="33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14.25" customHeight="1">
      <c r="A156" s="14">
        <f>129-46</f>
        <v>83</v>
      </c>
      <c r="B156" s="15" t="str">
        <f>Дсписки!A89</f>
        <v>_</v>
      </c>
      <c r="C156" s="20"/>
      <c r="D156" s="20"/>
      <c r="E156" s="20"/>
      <c r="F156" s="20"/>
      <c r="G156" s="22"/>
      <c r="H156" s="22"/>
      <c r="J156" s="33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2:39" ht="14.25" customHeight="1">
      <c r="B157" s="17">
        <v>38</v>
      </c>
      <c r="C157" s="21" t="s">
        <v>192</v>
      </c>
      <c r="D157" s="20"/>
      <c r="E157" s="20"/>
      <c r="F157" s="20"/>
      <c r="G157" s="22"/>
      <c r="H157" s="22"/>
      <c r="J157" s="33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14.25" customHeight="1">
      <c r="A158" s="14">
        <v>46</v>
      </c>
      <c r="B158" s="19" t="str">
        <f>Дсписки!A52</f>
        <v>Масалимова Алина, РЕРс</v>
      </c>
      <c r="D158" s="20"/>
      <c r="E158" s="20"/>
      <c r="F158" s="20"/>
      <c r="G158" s="22"/>
      <c r="H158" s="22"/>
      <c r="J158" s="33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4:39" ht="14.25" customHeight="1">
      <c r="D159" s="17">
        <v>106</v>
      </c>
      <c r="E159" s="21" t="s">
        <v>162</v>
      </c>
      <c r="F159" s="20"/>
      <c r="G159" s="22"/>
      <c r="H159" s="22"/>
      <c r="J159" s="33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4.25" customHeight="1">
      <c r="A160" s="14">
        <v>51</v>
      </c>
      <c r="B160" s="15" t="str">
        <f>Дсписки!A57</f>
        <v>Дербенева Александра, РКРс</v>
      </c>
      <c r="D160" s="20"/>
      <c r="F160" s="20"/>
      <c r="G160" s="22"/>
      <c r="H160" s="22"/>
      <c r="J160" s="33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2:39" ht="14.25" customHeight="1">
      <c r="B161" s="17">
        <v>39</v>
      </c>
      <c r="C161" s="18" t="s">
        <v>197</v>
      </c>
      <c r="D161" s="20"/>
      <c r="F161" s="20"/>
      <c r="G161" s="22"/>
      <c r="H161" s="22"/>
      <c r="J161" s="33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14.25" customHeight="1">
      <c r="A162" s="14">
        <v>78</v>
      </c>
      <c r="B162" s="19" t="str">
        <f>Дсписки!A84</f>
        <v>_</v>
      </c>
      <c r="C162" s="20"/>
      <c r="D162" s="20"/>
      <c r="F162" s="20"/>
      <c r="G162" s="22"/>
      <c r="H162" s="22"/>
      <c r="J162" s="33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3:39" ht="14.25" customHeight="1">
      <c r="C163" s="17">
        <v>84</v>
      </c>
      <c r="D163" s="21" t="s">
        <v>162</v>
      </c>
      <c r="F163" s="20"/>
      <c r="G163" s="22"/>
      <c r="H163" s="22"/>
      <c r="J163" s="33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1:39" ht="14.25" customHeight="1">
      <c r="A164" s="14">
        <v>115</v>
      </c>
      <c r="B164" s="15" t="str">
        <f>Дсписки!A121</f>
        <v>_</v>
      </c>
      <c r="C164" s="20"/>
      <c r="F164" s="20"/>
      <c r="G164" s="22"/>
      <c r="H164" s="22"/>
      <c r="J164" s="33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2:39" ht="14.25" customHeight="1">
      <c r="B165" s="17">
        <v>40</v>
      </c>
      <c r="C165" s="21" t="s">
        <v>162</v>
      </c>
      <c r="F165" s="20"/>
      <c r="G165" s="22"/>
      <c r="H165" s="22"/>
      <c r="J165" s="33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1:39" ht="14.25" customHeight="1">
      <c r="A166" s="14">
        <v>14</v>
      </c>
      <c r="B166" s="19" t="str">
        <f>Дсписки!A20</f>
        <v>Андрюшкина Рада, РМ1с</v>
      </c>
      <c r="F166" s="20"/>
      <c r="G166" s="22"/>
      <c r="H166" s="22"/>
      <c r="J166" s="33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6:39" ht="14.25" customHeight="1">
      <c r="F167" s="17">
        <v>123</v>
      </c>
      <c r="G167" s="23" t="s">
        <v>151</v>
      </c>
      <c r="H167" s="24"/>
      <c r="I167" s="24"/>
      <c r="J167" s="33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1:39" ht="14.25" customHeight="1">
      <c r="A168" s="14">
        <v>11</v>
      </c>
      <c r="B168" s="15" t="str">
        <f>Дсписки!A17</f>
        <v>Нургалиева Камила, НЕФг</v>
      </c>
      <c r="F168" s="20"/>
      <c r="G168" s="22"/>
      <c r="H168" s="22"/>
      <c r="I168" s="20"/>
      <c r="J168" s="33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2:39" ht="14.25" customHeight="1">
      <c r="B169" s="17">
        <v>41</v>
      </c>
      <c r="C169" s="18" t="s">
        <v>159</v>
      </c>
      <c r="F169" s="20"/>
      <c r="G169" s="22"/>
      <c r="H169" s="22"/>
      <c r="I169" s="20"/>
      <c r="J169" s="33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1:39" ht="14.25" customHeight="1">
      <c r="A170" s="14">
        <v>118</v>
      </c>
      <c r="B170" s="19" t="str">
        <f>Дсписки!A124</f>
        <v>_</v>
      </c>
      <c r="C170" s="20"/>
      <c r="F170" s="20"/>
      <c r="G170" s="22"/>
      <c r="H170" s="22"/>
      <c r="I170" s="20"/>
      <c r="J170" s="33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3:39" ht="14.25" customHeight="1">
      <c r="C171" s="17">
        <v>85</v>
      </c>
      <c r="D171" s="18" t="s">
        <v>159</v>
      </c>
      <c r="F171" s="20"/>
      <c r="G171" s="22"/>
      <c r="H171" s="22"/>
      <c r="I171" s="20"/>
      <c r="J171" s="33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39" ht="14.25" customHeight="1">
      <c r="A172" s="14">
        <f>129-54</f>
        <v>75</v>
      </c>
      <c r="B172" s="15" t="str">
        <f>Дсписки!A81</f>
        <v>_</v>
      </c>
      <c r="C172" s="20"/>
      <c r="D172" s="20"/>
      <c r="F172" s="20"/>
      <c r="G172" s="22"/>
      <c r="H172" s="22"/>
      <c r="I172" s="20"/>
      <c r="J172" s="33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2:39" ht="14.25" customHeight="1">
      <c r="B173" s="17">
        <v>42</v>
      </c>
      <c r="C173" s="21" t="s">
        <v>189</v>
      </c>
      <c r="D173" s="20"/>
      <c r="F173" s="20"/>
      <c r="G173" s="22"/>
      <c r="H173" s="22"/>
      <c r="I173" s="20"/>
      <c r="J173" s="33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39" ht="14.25" customHeight="1">
      <c r="A174" s="14">
        <v>54</v>
      </c>
      <c r="B174" s="19" t="str">
        <f>Дсписки!A60</f>
        <v>Абдрахманова Гульминаз, РМЕс</v>
      </c>
      <c r="D174" s="20"/>
      <c r="F174" s="20"/>
      <c r="G174" s="22"/>
      <c r="H174" s="22"/>
      <c r="I174" s="20"/>
      <c r="J174" s="33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4:39" ht="14.25" customHeight="1">
      <c r="D175" s="17">
        <v>107</v>
      </c>
      <c r="E175" s="18" t="s">
        <v>159</v>
      </c>
      <c r="F175" s="20"/>
      <c r="G175" s="22"/>
      <c r="H175" s="22"/>
      <c r="I175" s="20"/>
      <c r="J175" s="33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1:39" ht="14.25" customHeight="1">
      <c r="A176" s="14">
        <v>43</v>
      </c>
      <c r="B176" s="15" t="str">
        <f>Дсписки!A49</f>
        <v>Шакурова Ралина, РБТс</v>
      </c>
      <c r="D176" s="20"/>
      <c r="E176" s="20"/>
      <c r="F176" s="20"/>
      <c r="G176" s="22"/>
      <c r="H176" s="22"/>
      <c r="I176" s="20"/>
      <c r="J176" s="33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2:39" ht="14.25" customHeight="1">
      <c r="B177" s="17">
        <v>43</v>
      </c>
      <c r="C177" s="18" t="s">
        <v>187</v>
      </c>
      <c r="D177" s="20"/>
      <c r="E177" s="20"/>
      <c r="F177" s="20"/>
      <c r="G177" s="22"/>
      <c r="H177" s="22"/>
      <c r="I177" s="20"/>
      <c r="J177" s="33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1:39" ht="14.25" customHeight="1">
      <c r="A178" s="14">
        <f>129-43</f>
        <v>86</v>
      </c>
      <c r="B178" s="19" t="str">
        <f>Дсписки!A92</f>
        <v>_</v>
      </c>
      <c r="C178" s="20"/>
      <c r="D178" s="20"/>
      <c r="E178" s="20"/>
      <c r="F178" s="20"/>
      <c r="G178" s="22"/>
      <c r="H178" s="22"/>
      <c r="I178" s="20"/>
      <c r="J178" s="33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3:39" ht="14.25" customHeight="1">
      <c r="C179" s="17">
        <v>86</v>
      </c>
      <c r="D179" s="21" t="s">
        <v>169</v>
      </c>
      <c r="E179" s="20"/>
      <c r="F179" s="20"/>
      <c r="G179" s="22"/>
      <c r="H179" s="22"/>
      <c r="I179" s="20"/>
      <c r="J179" s="33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1:39" ht="14.25" customHeight="1">
      <c r="A180" s="14">
        <v>107</v>
      </c>
      <c r="B180" s="15" t="str">
        <f>Дсписки!A113</f>
        <v>_</v>
      </c>
      <c r="C180" s="20"/>
      <c r="E180" s="20"/>
      <c r="F180" s="20"/>
      <c r="G180" s="22"/>
      <c r="H180" s="22"/>
      <c r="I180" s="20"/>
      <c r="J180" s="33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2:39" ht="14.25" customHeight="1">
      <c r="B181" s="17">
        <v>44</v>
      </c>
      <c r="C181" s="21" t="s">
        <v>169</v>
      </c>
      <c r="E181" s="20"/>
      <c r="F181" s="20"/>
      <c r="G181" s="22"/>
      <c r="H181" s="22"/>
      <c r="I181" s="20"/>
      <c r="J181" s="33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1:39" ht="14.25" customHeight="1">
      <c r="A182" s="14">
        <v>22</v>
      </c>
      <c r="B182" s="19" t="str">
        <f>Дсписки!A28</f>
        <v>Набиуллина Динара, РБУс</v>
      </c>
      <c r="E182" s="20"/>
      <c r="F182" s="20"/>
      <c r="G182" s="22"/>
      <c r="H182" s="22"/>
      <c r="I182" s="20"/>
      <c r="J182" s="33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5:39" ht="14.25" customHeight="1">
      <c r="E183" s="17">
        <v>118</v>
      </c>
      <c r="F183" s="21" t="s">
        <v>154</v>
      </c>
      <c r="G183" s="22"/>
      <c r="H183" s="22"/>
      <c r="I183" s="20"/>
      <c r="J183" s="33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:39" ht="14.25" customHeight="1">
      <c r="A184" s="14">
        <v>27</v>
      </c>
      <c r="B184" s="15" t="str">
        <f>Дсписки!A33</f>
        <v>Мусина Азалия, РЧЕс</v>
      </c>
      <c r="E184" s="20"/>
      <c r="I184" s="20"/>
      <c r="J184" s="33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2:39" ht="14.25" customHeight="1">
      <c r="B185" s="17">
        <v>45</v>
      </c>
      <c r="C185" s="18" t="s">
        <v>175</v>
      </c>
      <c r="E185" s="20"/>
      <c r="I185" s="20"/>
      <c r="J185" s="33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:39" ht="14.25" customHeight="1">
      <c r="A186" s="14">
        <v>102</v>
      </c>
      <c r="B186" s="19" t="str">
        <f>Дсписки!A108</f>
        <v>_</v>
      </c>
      <c r="C186" s="20"/>
      <c r="E186" s="20"/>
      <c r="I186" s="20"/>
      <c r="J186" s="33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3:39" ht="14.25" customHeight="1">
      <c r="C187" s="17">
        <v>87</v>
      </c>
      <c r="D187" s="18" t="s">
        <v>186</v>
      </c>
      <c r="E187" s="20"/>
      <c r="I187" s="20"/>
      <c r="J187" s="33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:39" ht="14.25" customHeight="1">
      <c r="A188" s="14">
        <f>129-38</f>
        <v>91</v>
      </c>
      <c r="B188" s="15" t="str">
        <f>Дсписки!A97</f>
        <v>_</v>
      </c>
      <c r="C188" s="20"/>
      <c r="D188" s="20"/>
      <c r="E188" s="20"/>
      <c r="I188" s="20"/>
      <c r="J188" s="33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2:39" ht="14.25" customHeight="1">
      <c r="B189" s="17">
        <v>46</v>
      </c>
      <c r="C189" s="21" t="s">
        <v>186</v>
      </c>
      <c r="D189" s="20"/>
      <c r="E189" s="20"/>
      <c r="I189" s="20"/>
      <c r="J189" s="33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:39" ht="14.25" customHeight="1">
      <c r="A190" s="14">
        <v>38</v>
      </c>
      <c r="B190" s="19" t="str">
        <f>Дсписки!A44</f>
        <v>Пожидаева Ульяна, РККс</v>
      </c>
      <c r="D190" s="20"/>
      <c r="E190" s="20"/>
      <c r="G190" s="28"/>
      <c r="H190" s="28"/>
      <c r="I190" s="29" t="s">
        <v>150</v>
      </c>
      <c r="J190" s="41">
        <v>126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4:39" ht="14.25" customHeight="1">
      <c r="D191" s="17">
        <v>108</v>
      </c>
      <c r="E191" s="21" t="s">
        <v>154</v>
      </c>
      <c r="I191" s="20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:39" ht="14.25" customHeight="1">
      <c r="A192" s="14">
        <v>59</v>
      </c>
      <c r="B192" s="15" t="str">
        <f>Дсписки!A65</f>
        <v>Якупова Эмилия, РСАс</v>
      </c>
      <c r="D192" s="20"/>
      <c r="I192" s="20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2:39" ht="14.25" customHeight="1">
      <c r="B193" s="17">
        <v>47</v>
      </c>
      <c r="C193" s="18" t="s">
        <v>201</v>
      </c>
      <c r="D193" s="20"/>
      <c r="I193" s="20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:39" ht="14.25" customHeight="1">
      <c r="A194" s="14">
        <v>70</v>
      </c>
      <c r="B194" s="19" t="str">
        <f>Дсписки!A76</f>
        <v>_</v>
      </c>
      <c r="C194" s="20"/>
      <c r="D194" s="20"/>
      <c r="I194" s="20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3:39" ht="14.25" customHeight="1">
      <c r="C195" s="17">
        <v>88</v>
      </c>
      <c r="D195" s="21" t="s">
        <v>154</v>
      </c>
      <c r="I195" s="20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:39" ht="14.25" customHeight="1">
      <c r="A196" s="14">
        <v>123</v>
      </c>
      <c r="B196" s="15" t="str">
        <f>Дсписки!A129</f>
        <v>_</v>
      </c>
      <c r="C196" s="20"/>
      <c r="I196" s="20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2:39" ht="14.25" customHeight="1">
      <c r="B197" s="17">
        <v>48</v>
      </c>
      <c r="C197" s="21" t="s">
        <v>154</v>
      </c>
      <c r="I197" s="20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ht="14.25" customHeight="1">
      <c r="A198" s="14">
        <v>6</v>
      </c>
      <c r="B198" s="19" t="str">
        <f>Дсписки!A12</f>
        <v>Авдеева Алена, РБЩг</v>
      </c>
      <c r="I198" s="20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:10" ht="13.5" customHeight="1">
      <c r="A199" s="120" t="str">
        <f>Дсписки!A1</f>
        <v>XXIII СПАРТАКИАДА ШКОЛЬНИКОВ РЕСПУБЛИКИ БАШКОРТОСТАН</v>
      </c>
      <c r="B199" s="120"/>
      <c r="C199" s="120"/>
      <c r="D199" s="120"/>
      <c r="E199" s="120"/>
      <c r="F199" s="120"/>
      <c r="G199" s="120"/>
      <c r="H199" s="120"/>
      <c r="I199" s="120"/>
      <c r="J199" s="120"/>
    </row>
    <row r="200" spans="1:10" ht="13.5" customHeight="1">
      <c r="A200" s="121" t="str">
        <f>Дсписки!A2</f>
        <v>Женский разряд</v>
      </c>
      <c r="B200" s="121"/>
      <c r="C200" s="121"/>
      <c r="D200" s="121"/>
      <c r="E200" s="121"/>
      <c r="F200" s="121"/>
      <c r="G200" s="121"/>
      <c r="H200" s="121"/>
      <c r="I200" s="121"/>
      <c r="J200" s="121"/>
    </row>
    <row r="201" spans="1:10" ht="13.5" customHeight="1">
      <c r="A201" s="122" t="str">
        <f>Дсписки!A3</f>
        <v>с.Мишкино. 28 мая 2021 г.</v>
      </c>
      <c r="B201" s="122"/>
      <c r="C201" s="122"/>
      <c r="D201" s="122"/>
      <c r="E201" s="122"/>
      <c r="F201" s="122"/>
      <c r="G201" s="122"/>
      <c r="H201" s="122"/>
      <c r="I201" s="122"/>
      <c r="J201" s="122"/>
    </row>
    <row r="202" spans="1:39" ht="14.25" customHeight="1">
      <c r="A202" s="14">
        <v>7</v>
      </c>
      <c r="B202" s="15" t="str">
        <f>Дсписки!A13</f>
        <v>Ибатова Анита, РМ2с</v>
      </c>
      <c r="F202" s="26"/>
      <c r="G202" s="26"/>
      <c r="H202" s="26"/>
      <c r="I202" s="20"/>
      <c r="J202" s="16" t="s">
        <v>75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2:39" ht="14.25" customHeight="1">
      <c r="B203" s="17">
        <v>49</v>
      </c>
      <c r="C203" s="18" t="s">
        <v>155</v>
      </c>
      <c r="I203" s="20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1:39" ht="14.25" customHeight="1">
      <c r="A204" s="14">
        <v>122</v>
      </c>
      <c r="B204" s="19" t="str">
        <f>Дсписки!A128</f>
        <v>_</v>
      </c>
      <c r="C204" s="20"/>
      <c r="I204" s="20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3:39" ht="14.25" customHeight="1">
      <c r="C205" s="17">
        <v>89</v>
      </c>
      <c r="D205" s="18" t="s">
        <v>155</v>
      </c>
      <c r="F205" s="27"/>
      <c r="G205" s="27"/>
      <c r="H205" s="27"/>
      <c r="I205" s="42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ht="14.25" customHeight="1">
      <c r="A206" s="14">
        <f>129-58</f>
        <v>71</v>
      </c>
      <c r="B206" s="15" t="str">
        <f>Дсписки!A77</f>
        <v>_</v>
      </c>
      <c r="C206" s="20"/>
      <c r="D206" s="20"/>
      <c r="F206" s="31"/>
      <c r="G206" s="26"/>
      <c r="H206" s="2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2:39" ht="14.25" customHeight="1">
      <c r="B207" s="17">
        <v>50</v>
      </c>
      <c r="C207" s="21" t="s">
        <v>200</v>
      </c>
      <c r="D207" s="20"/>
      <c r="I207" s="20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ht="14.25" customHeight="1">
      <c r="A208" s="14">
        <v>58</v>
      </c>
      <c r="B208" s="19" t="str">
        <f>Дсписки!A64</f>
        <v>Гимранова Айсылыу, РСАс</v>
      </c>
      <c r="D208" s="20"/>
      <c r="I208" s="20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4:39" ht="14.25" customHeight="1">
      <c r="D209" s="17">
        <v>109</v>
      </c>
      <c r="E209" s="18" t="s">
        <v>155</v>
      </c>
      <c r="I209" s="20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ht="14.25" customHeight="1">
      <c r="A210" s="14">
        <v>39</v>
      </c>
      <c r="B210" s="15" t="str">
        <f>Дсписки!A45</f>
        <v>Михалева Светлана, РНУс</v>
      </c>
      <c r="D210" s="20"/>
      <c r="E210" s="20"/>
      <c r="I210" s="2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2:39" ht="14.25" customHeight="1">
      <c r="B211" s="17">
        <v>51</v>
      </c>
      <c r="C211" s="18" t="s">
        <v>276</v>
      </c>
      <c r="D211" s="20"/>
      <c r="E211" s="20"/>
      <c r="I211" s="20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1:39" ht="14.25" customHeight="1">
      <c r="A212" s="14">
        <v>90</v>
      </c>
      <c r="B212" s="19" t="str">
        <f>Дсписки!A96</f>
        <v>_</v>
      </c>
      <c r="C212" s="20"/>
      <c r="D212" s="20"/>
      <c r="E212" s="20"/>
      <c r="I212" s="20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3:39" ht="14.25" customHeight="1">
      <c r="C213" s="17">
        <v>90</v>
      </c>
      <c r="D213" s="21" t="s">
        <v>174</v>
      </c>
      <c r="E213" s="20"/>
      <c r="I213" s="20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1:39" ht="14.25" customHeight="1">
      <c r="A214" s="14">
        <v>103</v>
      </c>
      <c r="B214" s="15" t="str">
        <f>Дсписки!A109</f>
        <v>_</v>
      </c>
      <c r="C214" s="20"/>
      <c r="E214" s="20"/>
      <c r="I214" s="20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2:39" ht="14.25" customHeight="1">
      <c r="B215" s="17">
        <v>52</v>
      </c>
      <c r="C215" s="21" t="s">
        <v>174</v>
      </c>
      <c r="E215" s="20"/>
      <c r="I215" s="20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1:39" ht="14.25" customHeight="1">
      <c r="A216" s="14">
        <v>26</v>
      </c>
      <c r="B216" s="19" t="str">
        <f>Дсписки!A32</f>
        <v>Фатхлисламова Вероника, РКИс</v>
      </c>
      <c r="E216" s="20"/>
      <c r="I216" s="20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5:39" ht="14.25" customHeight="1">
      <c r="E217" s="17">
        <v>119</v>
      </c>
      <c r="F217" s="18" t="s">
        <v>155</v>
      </c>
      <c r="G217" s="22"/>
      <c r="H217" s="22"/>
      <c r="I217" s="2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1:39" ht="14.25" customHeight="1">
      <c r="A218" s="14">
        <v>23</v>
      </c>
      <c r="B218" s="15" t="str">
        <f>Дсписки!A29</f>
        <v>Зарипова Рената, РЕРс</v>
      </c>
      <c r="E218" s="20"/>
      <c r="F218" s="20"/>
      <c r="G218" s="22"/>
      <c r="H218" s="22"/>
      <c r="I218" s="2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2:39" ht="14.25" customHeight="1">
      <c r="B219" s="17">
        <v>53</v>
      </c>
      <c r="C219" s="18" t="s">
        <v>170</v>
      </c>
      <c r="E219" s="20"/>
      <c r="F219" s="20"/>
      <c r="G219" s="22"/>
      <c r="H219" s="22"/>
      <c r="I219" s="2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1:39" ht="14.25" customHeight="1">
      <c r="A220" s="14">
        <v>106</v>
      </c>
      <c r="B220" s="19" t="str">
        <f>Дсписки!A112</f>
        <v>_</v>
      </c>
      <c r="C220" s="20"/>
      <c r="E220" s="20"/>
      <c r="F220" s="20"/>
      <c r="G220" s="22"/>
      <c r="H220" s="22"/>
      <c r="I220" s="2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3:39" ht="14.25" customHeight="1">
      <c r="C221" s="17">
        <v>91</v>
      </c>
      <c r="D221" s="18" t="s">
        <v>170</v>
      </c>
      <c r="E221" s="20"/>
      <c r="F221" s="20"/>
      <c r="G221" s="22"/>
      <c r="H221" s="22"/>
      <c r="I221" s="20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1:39" ht="14.25" customHeight="1">
      <c r="A222" s="14">
        <f>129-42</f>
        <v>87</v>
      </c>
      <c r="B222" s="15" t="str">
        <f>Дсписки!A93</f>
        <v>_</v>
      </c>
      <c r="C222" s="20"/>
      <c r="D222" s="20"/>
      <c r="E222" s="20"/>
      <c r="F222" s="20"/>
      <c r="G222" s="22"/>
      <c r="H222" s="22"/>
      <c r="I222" s="20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2:39" ht="14.25" customHeight="1">
      <c r="B223" s="17">
        <v>54</v>
      </c>
      <c r="C223" s="21" t="s">
        <v>190</v>
      </c>
      <c r="D223" s="20"/>
      <c r="E223" s="20"/>
      <c r="F223" s="20"/>
      <c r="G223" s="22"/>
      <c r="H223" s="22"/>
      <c r="I223" s="20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1:39" ht="14.25" customHeight="1">
      <c r="A224" s="14">
        <v>42</v>
      </c>
      <c r="B224" s="19" t="str">
        <f>Дсписки!A48</f>
        <v>Маслова Пелагея, РБВс</v>
      </c>
      <c r="D224" s="20"/>
      <c r="E224" s="20"/>
      <c r="F224" s="20"/>
      <c r="G224" s="22"/>
      <c r="H224" s="22"/>
      <c r="I224" s="20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4:39" ht="14.25" customHeight="1">
      <c r="D225" s="17">
        <v>110</v>
      </c>
      <c r="E225" s="21" t="s">
        <v>158</v>
      </c>
      <c r="F225" s="20"/>
      <c r="G225" s="22"/>
      <c r="H225" s="22"/>
      <c r="I225" s="20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1:39" ht="14.25" customHeight="1">
      <c r="A226" s="14">
        <v>55</v>
      </c>
      <c r="B226" s="15" t="str">
        <f>Дсписки!A61</f>
        <v>Нурыева Алина, РМЕс</v>
      </c>
      <c r="D226" s="20"/>
      <c r="F226" s="20"/>
      <c r="G226" s="22"/>
      <c r="H226" s="22"/>
      <c r="I226" s="20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2:39" ht="14.25" customHeight="1">
      <c r="B227" s="17">
        <v>55</v>
      </c>
      <c r="C227" s="18" t="s">
        <v>210</v>
      </c>
      <c r="D227" s="20"/>
      <c r="F227" s="20"/>
      <c r="G227" s="22"/>
      <c r="H227" s="22"/>
      <c r="I227" s="20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1:39" ht="14.25" customHeight="1">
      <c r="A228" s="14">
        <f>129-55</f>
        <v>74</v>
      </c>
      <c r="B228" s="19" t="str">
        <f>Дсписки!A80</f>
        <v>_</v>
      </c>
      <c r="C228" s="20"/>
      <c r="D228" s="20"/>
      <c r="F228" s="20"/>
      <c r="G228" s="22"/>
      <c r="H228" s="22"/>
      <c r="I228" s="20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3:39" ht="14.25" customHeight="1">
      <c r="C229" s="17">
        <v>92</v>
      </c>
      <c r="D229" s="21" t="s">
        <v>158</v>
      </c>
      <c r="F229" s="20"/>
      <c r="G229" s="22"/>
      <c r="H229" s="22"/>
      <c r="I229" s="20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1:39" ht="14.25" customHeight="1">
      <c r="A230" s="14">
        <v>119</v>
      </c>
      <c r="B230" s="15" t="str">
        <f>Дсписки!A125</f>
        <v>_</v>
      </c>
      <c r="C230" s="20"/>
      <c r="F230" s="20"/>
      <c r="G230" s="22"/>
      <c r="H230" s="22"/>
      <c r="I230" s="2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2:39" ht="14.25" customHeight="1">
      <c r="B231" s="17">
        <v>56</v>
      </c>
      <c r="C231" s="21" t="s">
        <v>158</v>
      </c>
      <c r="F231" s="20"/>
      <c r="G231" s="22"/>
      <c r="H231" s="22"/>
      <c r="I231" s="20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1:39" ht="14.25" customHeight="1">
      <c r="A232" s="14">
        <v>10</v>
      </c>
      <c r="B232" s="19" t="str">
        <f>Дсписки!A16</f>
        <v>Ниценко Снежана, УФАг</v>
      </c>
      <c r="F232" s="20"/>
      <c r="G232" s="34"/>
      <c r="H232" s="22"/>
      <c r="I232" s="20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6:39" ht="14.25" customHeight="1">
      <c r="F233" s="17">
        <v>124</v>
      </c>
      <c r="G233" s="23" t="s">
        <v>150</v>
      </c>
      <c r="H233" s="24"/>
      <c r="I233" s="35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1:39" ht="14.25" customHeight="1">
      <c r="A234" s="14">
        <v>15</v>
      </c>
      <c r="B234" s="15" t="str">
        <f>Дсписки!A21</f>
        <v>Иванова Ульяна, РБКс</v>
      </c>
      <c r="F234" s="20"/>
      <c r="G234" s="22"/>
      <c r="H234" s="22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2:39" ht="14.25" customHeight="1">
      <c r="B235" s="17">
        <v>57</v>
      </c>
      <c r="C235" s="18" t="s">
        <v>163</v>
      </c>
      <c r="F235" s="20"/>
      <c r="G235" s="22"/>
      <c r="H235" s="22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1:39" ht="14.25" customHeight="1">
      <c r="A236" s="14">
        <v>114</v>
      </c>
      <c r="B236" s="19" t="str">
        <f>Дсписки!A120</f>
        <v>_</v>
      </c>
      <c r="C236" s="20"/>
      <c r="F236" s="20"/>
      <c r="G236" s="22"/>
      <c r="H236" s="22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3:39" ht="14.25" customHeight="1">
      <c r="C237" s="17">
        <v>93</v>
      </c>
      <c r="D237" s="18" t="s">
        <v>163</v>
      </c>
      <c r="F237" s="20"/>
      <c r="G237" s="22"/>
      <c r="H237" s="22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1:39" ht="14.25" customHeight="1">
      <c r="A238" s="14">
        <v>79</v>
      </c>
      <c r="B238" s="15" t="str">
        <f>Дсписки!A85</f>
        <v>_</v>
      </c>
      <c r="C238" s="20"/>
      <c r="D238" s="20"/>
      <c r="F238" s="20"/>
      <c r="G238" s="22"/>
      <c r="H238" s="22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2:39" ht="14.25" customHeight="1">
      <c r="B239" s="17">
        <v>58</v>
      </c>
      <c r="C239" s="21" t="s">
        <v>196</v>
      </c>
      <c r="D239" s="20"/>
      <c r="F239" s="20"/>
      <c r="G239" s="22"/>
      <c r="H239" s="22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1:39" ht="14.25" customHeight="1">
      <c r="A240" s="14">
        <v>50</v>
      </c>
      <c r="B240" s="19" t="str">
        <f>Дсписки!A56</f>
        <v>Гафурова Зинфира, РКРс</v>
      </c>
      <c r="D240" s="20"/>
      <c r="F240" s="20"/>
      <c r="G240" s="22"/>
      <c r="H240" s="22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4:39" ht="14.25" customHeight="1">
      <c r="D241" s="17">
        <v>111</v>
      </c>
      <c r="E241" s="18" t="s">
        <v>163</v>
      </c>
      <c r="F241" s="20"/>
      <c r="G241" s="22"/>
      <c r="H241" s="22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1:39" ht="14.25" customHeight="1">
      <c r="A242" s="14">
        <v>47</v>
      </c>
      <c r="B242" s="15" t="str">
        <f>Дсписки!A53</f>
        <v>Рычкова Эллада, РКЛс</v>
      </c>
      <c r="D242" s="20"/>
      <c r="E242" s="20"/>
      <c r="F242" s="20"/>
      <c r="G242" s="22"/>
      <c r="H242" s="22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2:39" ht="14.25" customHeight="1">
      <c r="B243" s="17">
        <v>59</v>
      </c>
      <c r="C243" s="18" t="s">
        <v>193</v>
      </c>
      <c r="D243" s="20"/>
      <c r="E243" s="20"/>
      <c r="F243" s="20"/>
      <c r="G243" s="22"/>
      <c r="H243" s="22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1:39" ht="14.25" customHeight="1">
      <c r="A244" s="14">
        <f>129-47</f>
        <v>82</v>
      </c>
      <c r="B244" s="19" t="str">
        <f>Дсписки!A88</f>
        <v>_</v>
      </c>
      <c r="C244" s="20"/>
      <c r="D244" s="20"/>
      <c r="E244" s="20"/>
      <c r="F244" s="20"/>
      <c r="G244" s="22"/>
      <c r="H244" s="22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3:39" ht="14.25" customHeight="1">
      <c r="C245" s="17">
        <v>94</v>
      </c>
      <c r="D245" s="21" t="s">
        <v>166</v>
      </c>
      <c r="E245" s="20"/>
      <c r="F245" s="20"/>
      <c r="G245" s="22"/>
      <c r="H245" s="22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1:39" ht="14.25" customHeight="1">
      <c r="A246" s="14">
        <v>111</v>
      </c>
      <c r="B246" s="15" t="str">
        <f>Дсписки!A117</f>
        <v>_</v>
      </c>
      <c r="C246" s="20"/>
      <c r="E246" s="20"/>
      <c r="F246" s="20"/>
      <c r="G246" s="22"/>
      <c r="H246" s="22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2:39" ht="14.25" customHeight="1">
      <c r="B247" s="17">
        <v>60</v>
      </c>
      <c r="C247" s="21" t="s">
        <v>166</v>
      </c>
      <c r="E247" s="20"/>
      <c r="F247" s="20"/>
      <c r="G247" s="22"/>
      <c r="H247" s="22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1:39" ht="14.25" customHeight="1">
      <c r="A248" s="14">
        <v>18</v>
      </c>
      <c r="B248" s="19" t="str">
        <f>Дсписки!A24</f>
        <v>Нургалеева Карина, ОКТг</v>
      </c>
      <c r="E248" s="20"/>
      <c r="F248" s="20"/>
      <c r="G248" s="22"/>
      <c r="H248" s="22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5:39" ht="14.25" customHeight="1">
      <c r="E249" s="17">
        <v>120</v>
      </c>
      <c r="F249" s="21" t="s">
        <v>150</v>
      </c>
      <c r="G249" s="22"/>
      <c r="H249" s="22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1:39" ht="14.25" customHeight="1">
      <c r="A250" s="14">
        <v>31</v>
      </c>
      <c r="B250" s="15" t="str">
        <f>Дсписки!A37</f>
        <v>Каримова Амалия, ОКТг</v>
      </c>
      <c r="E250" s="2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2:39" ht="14.25" customHeight="1">
      <c r="B251" s="17">
        <v>61</v>
      </c>
      <c r="C251" s="18" t="s">
        <v>180</v>
      </c>
      <c r="E251" s="20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1:39" ht="14.25" customHeight="1">
      <c r="A252" s="14">
        <f>129-31</f>
        <v>98</v>
      </c>
      <c r="B252" s="19" t="str">
        <f>Дсписки!A104</f>
        <v>_</v>
      </c>
      <c r="C252" s="20"/>
      <c r="E252" s="20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3:39" ht="14.25" customHeight="1">
      <c r="C253" s="17">
        <v>95</v>
      </c>
      <c r="D253" s="18" t="s">
        <v>180</v>
      </c>
      <c r="E253" s="20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1:39" ht="14.25" customHeight="1">
      <c r="A254" s="14">
        <v>95</v>
      </c>
      <c r="B254" s="15" t="str">
        <f>Дсписки!A101</f>
        <v>_</v>
      </c>
      <c r="C254" s="20"/>
      <c r="D254" s="20"/>
      <c r="E254" s="20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2:39" ht="14.25" customHeight="1">
      <c r="B255" s="17">
        <v>62</v>
      </c>
      <c r="C255" s="21" t="s">
        <v>182</v>
      </c>
      <c r="D255" s="20"/>
      <c r="E255" s="20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1:39" ht="14.25" customHeight="1">
      <c r="A256" s="14">
        <v>34</v>
      </c>
      <c r="B256" s="19" t="str">
        <f>Дсписки!A40</f>
        <v>Сакратова Камилла, УФАг</v>
      </c>
      <c r="D256" s="20"/>
      <c r="E256" s="20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4:39" ht="14.25" customHeight="1">
      <c r="D257" s="17">
        <v>112</v>
      </c>
      <c r="E257" s="21" t="s">
        <v>150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1:39" ht="14.25" customHeight="1">
      <c r="A258" s="14">
        <v>63</v>
      </c>
      <c r="B258" s="15" t="str">
        <f>Дсписки!A69</f>
        <v>Каипова Залина, РХАс</v>
      </c>
      <c r="D258" s="20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2:39" ht="14.25" customHeight="1">
      <c r="B259" s="17">
        <v>63</v>
      </c>
      <c r="C259" s="18" t="s">
        <v>209</v>
      </c>
      <c r="D259" s="20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1:39" ht="14.25" customHeight="1">
      <c r="A260" s="14">
        <f>129-A258</f>
        <v>66</v>
      </c>
      <c r="B260" s="19" t="str">
        <f>Дсписки!A72</f>
        <v>Тимашева Эльнара, РЧЕс</v>
      </c>
      <c r="C260" s="20"/>
      <c r="D260" s="2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3:39" ht="14.25" customHeight="1">
      <c r="C261" s="17">
        <v>96</v>
      </c>
      <c r="D261" s="21" t="s">
        <v>150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1:39" ht="14.25" customHeight="1">
      <c r="A262" s="14">
        <v>127</v>
      </c>
      <c r="B262" s="15" t="str">
        <f>Дсписки!A133</f>
        <v>_</v>
      </c>
      <c r="C262" s="20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2:39" ht="14.25" customHeight="1">
      <c r="B263" s="17">
        <v>64</v>
      </c>
      <c r="C263" s="21" t="s">
        <v>150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1:39" ht="14.25" customHeight="1">
      <c r="A264" s="14">
        <v>2</v>
      </c>
      <c r="B264" s="19" t="str">
        <f>Дсписки!A8</f>
        <v>Якупова Дина, РБУс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6:39" ht="14.25" customHeight="1">
      <c r="F265" s="12"/>
      <c r="G265" s="12"/>
      <c r="H265" s="12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1:39" ht="6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1:39" ht="6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1:39" ht="6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1:39" ht="6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1:39" ht="6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1:39" ht="6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1:39" ht="6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1:39" ht="6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1:39" ht="6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1:39" ht="6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1:39" ht="6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1:39" ht="6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1:39" ht="6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</sheetData>
  <sheetProtection sheet="1" objects="1" scenarios="1"/>
  <mergeCells count="12">
    <mergeCell ref="A200:J200"/>
    <mergeCell ref="A201:J201"/>
    <mergeCell ref="A134:J134"/>
    <mergeCell ref="A135:J135"/>
    <mergeCell ref="A69:J69"/>
    <mergeCell ref="A133:J133"/>
    <mergeCell ref="A67:J67"/>
    <mergeCell ref="A199:J199"/>
    <mergeCell ref="A1:J1"/>
    <mergeCell ref="A2:J2"/>
    <mergeCell ref="A3:J3"/>
    <mergeCell ref="A68:J68"/>
  </mergeCells>
  <conditionalFormatting sqref="H126:I132 H136:I141 C138:C140 F118:F132 C132 G102:G132 G191:I198 G70:I72 C170:C172 H143:I189 D90:D96 H102:H124 D70:D72 A70:B132 C70 C72:C74 C76:C78 C80:C82 C84:C86 D74:D80 E126:E132 E70:E76 F70:F84 I74:I124 G74:H100 D130:D132 E78:E92 D82:D88 C88:C90 C92:C94 C96:C98 C100:C102 C104:C106 D98:D104 E94:E108 C108:C110 D106:D112 C112:C114 F86:F116 C116:C118 C120:C122 D114:D120 E110:E124 D122:D128 C124:C126 C128:C130 A4:B66 C220:C222 D246:D252 E242:E256 D238:D244 G36:G66 C224:C226 C232:C234 C66:F66 C240:C242 C236:C238 H4:I66 G4:G34 G234:G265 E226:E240 H202:I265 G202:G232 C228:C230 D222:D228 F218:F248 E210:E224 D214:D220 F202:F216 E202:E208 C208:C210 C216:C218 C212:C214 D206:D212 D202:D204 C202 C204:C206 C4:F4 D196:D198 C198 E192:E198 A136:B198 D188:D194 F184:F198 C158:C160 C178:C180 C182:C184 C194:C196 C190:C192 C186:C188 D180:D186 C174:C176 E176:E190 G168:G189 D172:D178 E160:E174 D164:D170 G136:G166 C146:C148 F152:F182 C166:C168 C162:C164 D156:D162 F136:F150 C150:C152 C154:C156 D148:D154 C142:C144 E144:E158 E136:E142 D140:D146 D136:D138 C136 A202:B265 C264:C265 D262:D265 D254:D260 C252:C254 C260:C262 C256:C258 F250:F265 C248:C250 E258:E265 C244:C246 D230:D236 C6:C8 D64:D65 C62:C64 C58:C60 E60:E65 C54:C56 D56:D62 E44:E58 D48:D54 F52:F65 C22:C24 C26:C28 C42:C44 C50:C52 C46:C48 D40:D46 C34:C36 C38:C40 D32:D38 E28:E42 C30:C32 D24:D30 F20:F50 C18:C20 E12:E26 F5:F18 E5:E10 D16:D22 C10:C12 C14:C16 D8:D14 D5:D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U233"/>
  <sheetViews>
    <sheetView showGridLines="0" showZeros="0" showOutlineSymbols="0" workbookViewId="0" topLeftCell="A1">
      <selection activeCell="A2" sqref="A2:M2"/>
    </sheetView>
  </sheetViews>
  <sheetFormatPr defaultColWidth="9.140625" defaultRowHeight="14.25" customHeight="1"/>
  <cols>
    <col min="1" max="1" width="3.7109375" style="44" customWidth="1"/>
    <col min="2" max="2" width="15.7109375" style="44" customWidth="1"/>
    <col min="3" max="10" width="8.7109375" style="44" customWidth="1"/>
    <col min="11" max="13" width="8.7109375" style="43" customWidth="1"/>
    <col min="14" max="21" width="9.140625" style="43" customWidth="1"/>
    <col min="22" max="16384" width="9.140625" style="44" customWidth="1"/>
  </cols>
  <sheetData>
    <row r="1" spans="1:15" ht="14.25" customHeight="1">
      <c r="A1" s="121" t="str">
        <f>Дсписки!A1</f>
        <v>XXIII СПАРТАКИАДА ШКОЛЬНИКОВ РЕСПУБЛИКИ БАШКОРТОСТАН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O1" s="2" t="s">
        <v>68</v>
      </c>
    </row>
    <row r="2" spans="1:15" ht="14.25" customHeight="1">
      <c r="A2" s="121" t="str">
        <f>Дсписки!A2</f>
        <v>Женский разряд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O2" s="3" t="s">
        <v>69</v>
      </c>
    </row>
    <row r="3" spans="1:13" ht="14.25" customHeight="1">
      <c r="A3" s="122" t="str">
        <f>Дсписки!A3</f>
        <v>с.Мишкино. 28 мая 2021 г.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21" ht="14.25" customHeight="1">
      <c r="A4" s="45">
        <v>-1</v>
      </c>
      <c r="B4" s="46" t="str">
        <f>IF('Дсетка1-4'!C5='Дсетка1-4'!B4,'Дсетка1-4'!B6,IF('Дсетка1-4'!C5='Дсетка1-4'!B6,'Дсетка1-4'!B4,0))</f>
        <v>_</v>
      </c>
      <c r="C4" s="47"/>
      <c r="D4" s="45">
        <v>-97</v>
      </c>
      <c r="E4" s="46" t="str">
        <f>IF('Дсетка1-4'!E11='Дсетка1-4'!D7,'Дсетка1-4'!D15,IF('Дсетка1-4'!E11='Дсетка1-4'!D15,'Дсетка1-4'!D7,0))</f>
        <v>Давлетбаева Алсу, РЧЕс</v>
      </c>
      <c r="F4" s="47"/>
      <c r="G4" s="47"/>
      <c r="H4" s="47"/>
      <c r="I4" s="47"/>
      <c r="J4" s="47"/>
      <c r="K4" s="48"/>
      <c r="L4" s="48"/>
      <c r="M4" s="48" t="s">
        <v>76</v>
      </c>
      <c r="N4" s="48"/>
      <c r="O4" s="48"/>
      <c r="P4" s="48"/>
      <c r="Q4" s="48"/>
      <c r="R4" s="48"/>
      <c r="S4" s="48"/>
      <c r="T4" s="48"/>
      <c r="U4" s="48"/>
    </row>
    <row r="5" spans="1:21" ht="14.25" customHeight="1">
      <c r="A5" s="45"/>
      <c r="B5" s="17">
        <v>128</v>
      </c>
      <c r="C5" s="49" t="s">
        <v>207</v>
      </c>
      <c r="D5" s="47"/>
      <c r="E5" s="50"/>
      <c r="F5" s="47"/>
      <c r="G5" s="47"/>
      <c r="H5" s="47"/>
      <c r="I5" s="51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4.25" customHeight="1">
      <c r="A6" s="45">
        <v>-2</v>
      </c>
      <c r="B6" s="52" t="str">
        <f>IF('Дсетка1-4'!C9='Дсетка1-4'!B8,'Дсетка1-4'!B10,IF('Дсетка1-4'!C9='Дсетка1-4'!B10,'Дсетка1-4'!B8,0))</f>
        <v>Кунсувакова Диана, РХАс</v>
      </c>
      <c r="C6" s="17">
        <v>160</v>
      </c>
      <c r="D6" s="49" t="s">
        <v>209</v>
      </c>
      <c r="E6" s="17"/>
      <c r="F6" s="53"/>
      <c r="G6" s="47"/>
      <c r="H6" s="45">
        <v>-121</v>
      </c>
      <c r="I6" s="46" t="str">
        <f>IF('Дсетка1-4'!G35='Дсетка1-4'!F51,'Дсетка1-4'!F19,IF('Дсетка1-4'!G35='Дсетка1-4'!F19,'Дсетка1-4'!F51,0))</f>
        <v>Мубарякова Светлана, РКИс</v>
      </c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4.25" customHeight="1">
      <c r="A7" s="45"/>
      <c r="B7" s="45">
        <v>-96</v>
      </c>
      <c r="C7" s="54" t="str">
        <f>IF('Дсетка1-4'!D261='Дсетка1-4'!C263,'Дсетка1-4'!C259,IF('Дсетка1-4'!D261='Дсетка1-4'!C259,'Дсетка1-4'!C263,0))</f>
        <v>Тимашева Эльнара, РЧЕс</v>
      </c>
      <c r="D7" s="50"/>
      <c r="E7" s="17">
        <v>208</v>
      </c>
      <c r="F7" s="55" t="s">
        <v>179</v>
      </c>
      <c r="G7" s="47"/>
      <c r="H7" s="47"/>
      <c r="I7" s="50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4.25" customHeight="1">
      <c r="A8" s="45">
        <v>-3</v>
      </c>
      <c r="B8" s="46" t="str">
        <f>IF('Дсетка1-4'!C13='Дсетка1-4'!B12,'Дсетка1-4'!B14,IF('Дсетка1-4'!C13='Дсетка1-4'!B14,'Дсетка1-4'!B12,0))</f>
        <v>_</v>
      </c>
      <c r="C8" s="47"/>
      <c r="D8" s="17">
        <v>192</v>
      </c>
      <c r="E8" s="56" t="s">
        <v>182</v>
      </c>
      <c r="F8" s="50"/>
      <c r="G8" s="47"/>
      <c r="H8" s="47"/>
      <c r="I8" s="57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4.25" customHeight="1">
      <c r="A9" s="45"/>
      <c r="B9" s="17">
        <v>129</v>
      </c>
      <c r="C9" s="58"/>
      <c r="D9" s="50"/>
      <c r="E9" s="51"/>
      <c r="F9" s="50"/>
      <c r="G9" s="47"/>
      <c r="H9" s="47"/>
      <c r="I9" s="5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4.25" customHeight="1">
      <c r="A10" s="45">
        <v>-4</v>
      </c>
      <c r="B10" s="52" t="str">
        <f>IF('Дсетка1-4'!C17='Дсетка1-4'!B16,'Дсетка1-4'!B18,IF('Дсетка1-4'!C17='Дсетка1-4'!B18,'Дсетка1-4'!B16,0))</f>
        <v>_</v>
      </c>
      <c r="C10" s="17">
        <v>161</v>
      </c>
      <c r="D10" s="59" t="s">
        <v>182</v>
      </c>
      <c r="E10" s="51"/>
      <c r="F10" s="17">
        <v>224</v>
      </c>
      <c r="G10" s="55" t="s">
        <v>164</v>
      </c>
      <c r="H10" s="51"/>
      <c r="I10" s="50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4.25" customHeight="1">
      <c r="A11" s="45"/>
      <c r="B11" s="45">
        <v>-95</v>
      </c>
      <c r="C11" s="54" t="str">
        <f>IF('Дсетка1-4'!D253='Дсетка1-4'!C255,'Дсетка1-4'!C251,IF('Дсетка1-4'!D253='Дсетка1-4'!C251,'Дсетка1-4'!C255,0))</f>
        <v>Сакратова Камилла, УФАг</v>
      </c>
      <c r="D11" s="47"/>
      <c r="E11" s="51"/>
      <c r="F11" s="50"/>
      <c r="G11" s="50"/>
      <c r="H11" s="51"/>
      <c r="I11" s="50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4.25" customHeight="1">
      <c r="A12" s="45">
        <v>-5</v>
      </c>
      <c r="B12" s="46" t="str">
        <f>IF('Дсетка1-4'!C21='Дсетка1-4'!B20,'Дсетка1-4'!B22,IF('Дсетка1-4'!C21='Дсетка1-4'!B22,'Дсетка1-4'!B20,0))</f>
        <v>_</v>
      </c>
      <c r="C12" s="47"/>
      <c r="D12" s="45">
        <v>-98</v>
      </c>
      <c r="E12" s="46" t="str">
        <f>IF('Дсетка1-4'!E27='Дсетка1-4'!D23,'Дсетка1-4'!D31,IF('Дсетка1-4'!E27='Дсетка1-4'!D31,'Дсетка1-4'!D23,0))</f>
        <v>Мамбетова Назгуль, РХАс</v>
      </c>
      <c r="F12" s="50"/>
      <c r="G12" s="50"/>
      <c r="H12" s="51"/>
      <c r="I12" s="50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4.25" customHeight="1">
      <c r="A13" s="45"/>
      <c r="B13" s="17">
        <v>130</v>
      </c>
      <c r="C13" s="49"/>
      <c r="D13" s="47"/>
      <c r="E13" s="50"/>
      <c r="F13" s="50"/>
      <c r="G13" s="50"/>
      <c r="H13" s="51"/>
      <c r="I13" s="17">
        <v>244</v>
      </c>
      <c r="J13" s="55" t="s">
        <v>158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4.25" customHeight="1">
      <c r="A14" s="45">
        <v>-6</v>
      </c>
      <c r="B14" s="52" t="str">
        <f>IF('Дсетка1-4'!C25='Дсетка1-4'!B24,'Дсетка1-4'!B26,IF('Дсетка1-4'!C25='Дсетка1-4'!B26,'Дсетка1-4'!B24,0))</f>
        <v>_</v>
      </c>
      <c r="C14" s="17">
        <v>162</v>
      </c>
      <c r="D14" s="49" t="s">
        <v>193</v>
      </c>
      <c r="E14" s="17"/>
      <c r="F14" s="60"/>
      <c r="G14" s="17">
        <v>232</v>
      </c>
      <c r="H14" s="55" t="s">
        <v>163</v>
      </c>
      <c r="I14" s="17"/>
      <c r="J14" s="6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4.25" customHeight="1">
      <c r="A15" s="45"/>
      <c r="B15" s="45">
        <v>-94</v>
      </c>
      <c r="C15" s="54" t="str">
        <f>IF('Дсетка1-4'!D245='Дсетка1-4'!C247,'Дсетка1-4'!C243,IF('Дсетка1-4'!D245='Дсетка1-4'!C243,'Дсетка1-4'!C247,0))</f>
        <v>Рычкова Эллада, РКЛс</v>
      </c>
      <c r="D15" s="50"/>
      <c r="E15" s="17">
        <v>209</v>
      </c>
      <c r="F15" s="62" t="s">
        <v>164</v>
      </c>
      <c r="G15" s="50"/>
      <c r="H15" s="50"/>
      <c r="I15" s="50"/>
      <c r="J15" s="50"/>
      <c r="K15" s="63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4.25" customHeight="1">
      <c r="A16" s="45">
        <v>-7</v>
      </c>
      <c r="B16" s="46" t="str">
        <f>IF('Дсетка1-4'!C29='Дсетка1-4'!B28,'Дсетка1-4'!B30,IF('Дсетка1-4'!C29='Дсетка1-4'!B30,'Дсетка1-4'!B28,0))</f>
        <v>_</v>
      </c>
      <c r="C16" s="47"/>
      <c r="D16" s="17">
        <v>193</v>
      </c>
      <c r="E16" s="56" t="s">
        <v>193</v>
      </c>
      <c r="F16" s="47"/>
      <c r="G16" s="50"/>
      <c r="H16" s="50"/>
      <c r="I16" s="50"/>
      <c r="J16" s="50"/>
      <c r="K16" s="63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14.25" customHeight="1">
      <c r="A17" s="45"/>
      <c r="B17" s="17">
        <v>131</v>
      </c>
      <c r="C17" s="49"/>
      <c r="D17" s="50"/>
      <c r="E17" s="51"/>
      <c r="F17" s="47"/>
      <c r="G17" s="50"/>
      <c r="H17" s="50"/>
      <c r="I17" s="50"/>
      <c r="J17" s="50"/>
      <c r="K17" s="63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14.25" customHeight="1">
      <c r="A18" s="45">
        <v>-8</v>
      </c>
      <c r="B18" s="52" t="str">
        <f>IF('Дсетка1-4'!C33='Дсетка1-4'!B32,'Дсетка1-4'!B34,IF('Дсетка1-4'!C33='Дсетка1-4'!B34,'Дсетка1-4'!B32,0))</f>
        <v>_</v>
      </c>
      <c r="C18" s="17">
        <v>163</v>
      </c>
      <c r="D18" s="59" t="s">
        <v>196</v>
      </c>
      <c r="E18" s="51"/>
      <c r="F18" s="45">
        <v>-120</v>
      </c>
      <c r="G18" s="52" t="str">
        <f>IF('Дсетка1-4'!F249='Дсетка1-4'!E241,'Дсетка1-4'!E257,IF('Дсетка1-4'!F249='Дсетка1-4'!E257,'Дсетка1-4'!E241,0))</f>
        <v>Иванова Ульяна, РБКс</v>
      </c>
      <c r="H18" s="50"/>
      <c r="I18" s="50"/>
      <c r="J18" s="50"/>
      <c r="K18" s="63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4.25" customHeight="1">
      <c r="A19" s="45"/>
      <c r="B19" s="64">
        <v>-93</v>
      </c>
      <c r="C19" s="54" t="str">
        <f>IF('Дсетка1-4'!D237='Дсетка1-4'!C239,'Дсетка1-4'!C235,IF('Дсетка1-4'!D237='Дсетка1-4'!C235,'Дсетка1-4'!C239,0))</f>
        <v>Гафурова Зинфира, РКРс</v>
      </c>
      <c r="D19" s="47"/>
      <c r="E19" s="51"/>
      <c r="F19" s="47"/>
      <c r="G19" s="51"/>
      <c r="H19" s="50"/>
      <c r="I19" s="50"/>
      <c r="J19" s="50"/>
      <c r="K19" s="63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4.25" customHeight="1">
      <c r="A20" s="45">
        <v>-9</v>
      </c>
      <c r="B20" s="46" t="str">
        <f>IF('Дсетка1-4'!C37='Дсетка1-4'!B36,'Дсетка1-4'!B38,IF('Дсетка1-4'!C37='Дсетка1-4'!B38,'Дсетка1-4'!B36,0))</f>
        <v>_</v>
      </c>
      <c r="C20" s="47"/>
      <c r="D20" s="45">
        <v>-99</v>
      </c>
      <c r="E20" s="46" t="str">
        <f>IF('Дсетка1-4'!E43='Дсетка1-4'!D39,'Дсетка1-4'!D47,IF('Дсетка1-4'!E43='Дсетка1-4'!D47,'Дсетка1-4'!D39,0))</f>
        <v>Малышева Анастасия, УФАг</v>
      </c>
      <c r="F20" s="47"/>
      <c r="G20" s="51"/>
      <c r="H20" s="50"/>
      <c r="I20" s="50"/>
      <c r="J20" s="50"/>
      <c r="K20" s="63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4.25" customHeight="1">
      <c r="A21" s="45"/>
      <c r="B21" s="17">
        <v>132</v>
      </c>
      <c r="C21" s="49"/>
      <c r="D21" s="47"/>
      <c r="E21" s="50"/>
      <c r="F21" s="47"/>
      <c r="G21" s="51"/>
      <c r="H21" s="50"/>
      <c r="I21" s="50"/>
      <c r="J21" s="50"/>
      <c r="K21" s="63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4.25" customHeight="1">
      <c r="A22" s="45">
        <v>-10</v>
      </c>
      <c r="B22" s="52" t="str">
        <f>IF('Дсетка1-4'!C41='Дсетка1-4'!B40,'Дсетка1-4'!B42,IF('Дсетка1-4'!C41='Дсетка1-4'!B42,'Дсетка1-4'!B40,0))</f>
        <v>_</v>
      </c>
      <c r="C22" s="17">
        <v>164</v>
      </c>
      <c r="D22" s="49" t="s">
        <v>210</v>
      </c>
      <c r="E22" s="17"/>
      <c r="F22" s="53"/>
      <c r="G22" s="51"/>
      <c r="H22" s="17">
        <v>240</v>
      </c>
      <c r="I22" s="56" t="s">
        <v>158</v>
      </c>
      <c r="J22" s="50"/>
      <c r="K22" s="63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4.25" customHeight="1">
      <c r="A23" s="45"/>
      <c r="B23" s="45">
        <v>-92</v>
      </c>
      <c r="C23" s="54" t="str">
        <f>IF('Дсетка1-4'!D229='Дсетка1-4'!C231,'Дсетка1-4'!C227,IF('Дсетка1-4'!D229='Дсетка1-4'!C227,'Дсетка1-4'!C231,0))</f>
        <v>Нурыева Алина, РМЕс</v>
      </c>
      <c r="D23" s="50"/>
      <c r="E23" s="17">
        <v>210</v>
      </c>
      <c r="F23" s="55" t="s">
        <v>157</v>
      </c>
      <c r="G23" s="51"/>
      <c r="H23" s="50"/>
      <c r="I23" s="47"/>
      <c r="J23" s="50"/>
      <c r="K23" s="63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14.25" customHeight="1">
      <c r="A24" s="45">
        <v>-11</v>
      </c>
      <c r="B24" s="46" t="str">
        <f>IF('Дсетка1-4'!C45='Дсетка1-4'!B44,'Дсетка1-4'!B46,IF('Дсетка1-4'!C45='Дсетка1-4'!B46,'Дсетка1-4'!B44,0))</f>
        <v>_</v>
      </c>
      <c r="C24" s="47"/>
      <c r="D24" s="17">
        <v>194</v>
      </c>
      <c r="E24" s="56" t="s">
        <v>190</v>
      </c>
      <c r="F24" s="50"/>
      <c r="G24" s="51"/>
      <c r="H24" s="50"/>
      <c r="I24" s="47"/>
      <c r="J24" s="50"/>
      <c r="K24" s="63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14.25" customHeight="1">
      <c r="A25" s="45"/>
      <c r="B25" s="17">
        <v>133</v>
      </c>
      <c r="C25" s="49"/>
      <c r="D25" s="50"/>
      <c r="E25" s="51"/>
      <c r="F25" s="50"/>
      <c r="G25" s="51"/>
      <c r="H25" s="50"/>
      <c r="I25" s="47"/>
      <c r="J25" s="50"/>
      <c r="K25" s="63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4.25" customHeight="1">
      <c r="A26" s="45">
        <v>-12</v>
      </c>
      <c r="B26" s="52" t="str">
        <f>IF('Дсетка1-4'!C49='Дсетка1-4'!B48,'Дсетка1-4'!B50,IF('Дсетка1-4'!C49='Дсетка1-4'!B50,'Дсетка1-4'!B48,0))</f>
        <v>_</v>
      </c>
      <c r="C26" s="17">
        <v>165</v>
      </c>
      <c r="D26" s="59" t="s">
        <v>190</v>
      </c>
      <c r="E26" s="51"/>
      <c r="F26" s="17">
        <v>225</v>
      </c>
      <c r="G26" s="55" t="s">
        <v>157</v>
      </c>
      <c r="H26" s="50"/>
      <c r="I26" s="47"/>
      <c r="J26" s="50"/>
      <c r="K26" s="63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4.25" customHeight="1">
      <c r="A27" s="45"/>
      <c r="B27" s="45">
        <v>-91</v>
      </c>
      <c r="C27" s="54" t="str">
        <f>IF('Дсетка1-4'!D221='Дсетка1-4'!C223,'Дсетка1-4'!C219,IF('Дсетка1-4'!D221='Дсетка1-4'!C219,'Дсетка1-4'!C223,0))</f>
        <v>Маслова Пелагея, РБВс</v>
      </c>
      <c r="D27" s="47"/>
      <c r="E27" s="51"/>
      <c r="F27" s="50"/>
      <c r="G27" s="50"/>
      <c r="H27" s="50"/>
      <c r="I27" s="47"/>
      <c r="J27" s="50"/>
      <c r="K27" s="63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14.25" customHeight="1">
      <c r="A28" s="45">
        <v>-13</v>
      </c>
      <c r="B28" s="46" t="str">
        <f>IF('Дсетка1-4'!C53='Дсетка1-4'!B52,'Дсетка1-4'!B54,IF('Дсетка1-4'!C53='Дсетка1-4'!B54,'Дсетка1-4'!B52,0))</f>
        <v>_</v>
      </c>
      <c r="C28" s="47"/>
      <c r="D28" s="45">
        <v>-100</v>
      </c>
      <c r="E28" s="46" t="str">
        <f>IF('Дсетка1-4'!E59='Дсетка1-4'!D55,'Дсетка1-4'!D63,IF('Дсетка1-4'!E59='Дсетка1-4'!D63,'Дсетка1-4'!D55,0))</f>
        <v>Михалева Алена, РНУс</v>
      </c>
      <c r="F28" s="50"/>
      <c r="G28" s="50"/>
      <c r="H28" s="50"/>
      <c r="I28" s="47"/>
      <c r="J28" s="50"/>
      <c r="K28" s="63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4.25" customHeight="1">
      <c r="A29" s="45"/>
      <c r="B29" s="17">
        <v>134</v>
      </c>
      <c r="C29" s="49"/>
      <c r="D29" s="47"/>
      <c r="E29" s="50"/>
      <c r="F29" s="50"/>
      <c r="G29" s="50"/>
      <c r="H29" s="50"/>
      <c r="I29" s="47"/>
      <c r="J29" s="50"/>
      <c r="K29" s="63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4.25" customHeight="1">
      <c r="A30" s="45">
        <v>-14</v>
      </c>
      <c r="B30" s="52" t="str">
        <f>IF('Дсетка1-4'!C57='Дсетка1-4'!B56,'Дсетка1-4'!B58,IF('Дсетка1-4'!C57='Дсетка1-4'!B58,'Дсетка1-4'!B56,0))</f>
        <v>_</v>
      </c>
      <c r="C30" s="17">
        <v>166</v>
      </c>
      <c r="D30" s="49" t="s">
        <v>276</v>
      </c>
      <c r="E30" s="17"/>
      <c r="F30" s="60"/>
      <c r="G30" s="17">
        <v>233</v>
      </c>
      <c r="H30" s="56" t="s">
        <v>158</v>
      </c>
      <c r="I30" s="47"/>
      <c r="J30" s="17">
        <v>248</v>
      </c>
      <c r="K30" s="65" t="s">
        <v>153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4.25" customHeight="1">
      <c r="A31" s="45"/>
      <c r="B31" s="45">
        <v>-90</v>
      </c>
      <c r="C31" s="54" t="str">
        <f>IF('Дсетка1-4'!D213='Дсетка1-4'!C215,'Дсетка1-4'!C211,IF('Дсетка1-4'!D213='Дсетка1-4'!C211,'Дсетка1-4'!C215,0))</f>
        <v>Михалева Светлана, РНУс</v>
      </c>
      <c r="D31" s="50"/>
      <c r="E31" s="17">
        <v>211</v>
      </c>
      <c r="F31" s="56" t="s">
        <v>276</v>
      </c>
      <c r="G31" s="50"/>
      <c r="H31" s="47"/>
      <c r="I31" s="47"/>
      <c r="J31" s="50"/>
      <c r="K31" s="66"/>
      <c r="L31" s="63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4.25" customHeight="1">
      <c r="A32" s="45">
        <v>-15</v>
      </c>
      <c r="B32" s="46" t="str">
        <f>IF('Дсетка1-4'!C61='Дсетка1-4'!B60,'Дсетка1-4'!B62,IF('Дсетка1-4'!C61='Дсетка1-4'!B62,'Дсетка1-4'!B60,0))</f>
        <v>_</v>
      </c>
      <c r="C32" s="47"/>
      <c r="D32" s="17">
        <v>195</v>
      </c>
      <c r="E32" s="56" t="s">
        <v>276</v>
      </c>
      <c r="F32" s="47"/>
      <c r="G32" s="50"/>
      <c r="H32" s="47"/>
      <c r="I32" s="47"/>
      <c r="J32" s="17"/>
      <c r="K32" s="67"/>
      <c r="L32" s="63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4.25" customHeight="1">
      <c r="A33" s="45"/>
      <c r="B33" s="17">
        <v>135</v>
      </c>
      <c r="C33" s="49"/>
      <c r="D33" s="50"/>
      <c r="E33" s="47"/>
      <c r="F33" s="47"/>
      <c r="G33" s="50"/>
      <c r="H33" s="47"/>
      <c r="I33" s="47"/>
      <c r="J33" s="50"/>
      <c r="K33" s="67"/>
      <c r="L33" s="63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4.25" customHeight="1">
      <c r="A34" s="45">
        <v>-16</v>
      </c>
      <c r="B34" s="52" t="str">
        <f>IF('Дсетка1-4'!C65='Дсетка1-4'!B64,'Дсетка1-4'!B66,IF('Дсетка1-4'!C65='Дсетка1-4'!B66,'Дсетка1-4'!B64,0))</f>
        <v>_</v>
      </c>
      <c r="C34" s="17">
        <v>167</v>
      </c>
      <c r="D34" s="59" t="s">
        <v>200</v>
      </c>
      <c r="E34" s="47"/>
      <c r="F34" s="45">
        <v>-119</v>
      </c>
      <c r="G34" s="52" t="str">
        <f>IF('Дсетка1-4'!F217='Дсетка1-4'!E209,'Дсетка1-4'!E225,IF('Дсетка1-4'!F217='Дсетка1-4'!E225,'Дсетка1-4'!E209,0))</f>
        <v>Ниценко Снежана, УФАг</v>
      </c>
      <c r="H34" s="47"/>
      <c r="I34" s="68"/>
      <c r="J34" s="69"/>
      <c r="K34" s="67"/>
      <c r="L34" s="63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4.25" customHeight="1">
      <c r="A35" s="45"/>
      <c r="B35" s="45">
        <v>-89</v>
      </c>
      <c r="C35" s="54" t="str">
        <f>IF('Дсетка1-4'!D205='Дсетка1-4'!C207,'Дсетка1-4'!C203,IF('Дсетка1-4'!D205='Дсетка1-4'!C203,'Дсетка1-4'!C207,0))</f>
        <v>Гимранова Айсылыу, РСАс</v>
      </c>
      <c r="D35" s="47"/>
      <c r="E35" s="47"/>
      <c r="F35" s="47"/>
      <c r="G35" s="47"/>
      <c r="H35" s="47"/>
      <c r="I35" s="68"/>
      <c r="J35" s="70"/>
      <c r="K35" s="67"/>
      <c r="L35" s="63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4.25" customHeight="1">
      <c r="A36" s="45">
        <v>-17</v>
      </c>
      <c r="B36" s="46" t="str">
        <f>IF('Дсетка1-4'!C71='Дсетка1-4'!B70,'Дсетка1-4'!B72,IF('Дсетка1-4'!C71='Дсетка1-4'!B72,'Дсетка1-4'!B70,0))</f>
        <v>_</v>
      </c>
      <c r="C36" s="47"/>
      <c r="D36" s="45">
        <v>-101</v>
      </c>
      <c r="E36" s="46" t="str">
        <f>IF('Дсетка1-4'!E77='Дсетка1-4'!D73,'Дсетка1-4'!D81,IF('Дсетка1-4'!E77='Дсетка1-4'!D81,'Дсетка1-4'!D73,0))</f>
        <v>Агзамова Алина, РККс</v>
      </c>
      <c r="F36" s="47"/>
      <c r="G36" s="47"/>
      <c r="H36" s="47"/>
      <c r="I36" s="47"/>
      <c r="J36" s="50"/>
      <c r="K36" s="67"/>
      <c r="L36" s="63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4.25" customHeight="1">
      <c r="A37" s="45"/>
      <c r="B37" s="17">
        <v>136</v>
      </c>
      <c r="C37" s="49"/>
      <c r="D37" s="47"/>
      <c r="E37" s="50"/>
      <c r="F37" s="47"/>
      <c r="G37" s="47"/>
      <c r="H37" s="47"/>
      <c r="I37" s="51"/>
      <c r="J37" s="50"/>
      <c r="K37" s="67"/>
      <c r="L37" s="63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4.25" customHeight="1">
      <c r="A38" s="45">
        <v>-18</v>
      </c>
      <c r="B38" s="52" t="str">
        <f>IF('Дсетка1-4'!C75='Дсетка1-4'!B74,'Дсетка1-4'!B76,IF('Дсетка1-4'!C75='Дсетка1-4'!B76,'Дсетка1-4'!B74,0))</f>
        <v>_</v>
      </c>
      <c r="C38" s="17">
        <v>168</v>
      </c>
      <c r="D38" s="49" t="s">
        <v>201</v>
      </c>
      <c r="E38" s="17"/>
      <c r="F38" s="53"/>
      <c r="G38" s="47"/>
      <c r="H38" s="45">
        <v>-122</v>
      </c>
      <c r="I38" s="46" t="str">
        <f>IF('Дсетка1-4'!G101='Дсетка1-4'!F85,'Дсетка1-4'!F117,IF('Дсетка1-4'!G101='Дсетка1-4'!F117,'Дсетка1-4'!F85,0))</f>
        <v>Каштанова Дарья, РБКс</v>
      </c>
      <c r="J38" s="50"/>
      <c r="K38" s="67"/>
      <c r="L38" s="63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14.25" customHeight="1">
      <c r="A39" s="45"/>
      <c r="B39" s="45">
        <v>-88</v>
      </c>
      <c r="C39" s="54" t="str">
        <f>IF('Дсетка1-4'!D195='Дсетка1-4'!C197,'Дсетка1-4'!C193,IF('Дсетка1-4'!D195='Дсетка1-4'!C193,'Дсетка1-4'!C197,0))</f>
        <v>Якупова Эмилия, РСАс</v>
      </c>
      <c r="D39" s="50"/>
      <c r="E39" s="17">
        <v>212</v>
      </c>
      <c r="F39" s="55" t="s">
        <v>176</v>
      </c>
      <c r="G39" s="47"/>
      <c r="H39" s="47"/>
      <c r="I39" s="50"/>
      <c r="J39" s="50"/>
      <c r="K39" s="67"/>
      <c r="L39" s="63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14.25" customHeight="1">
      <c r="A40" s="45">
        <v>-19</v>
      </c>
      <c r="B40" s="46" t="str">
        <f>IF('Дсетка1-4'!C79='Дсетка1-4'!B78,'Дсетка1-4'!B80,IF('Дсетка1-4'!C79='Дсетка1-4'!B80,'Дсетка1-4'!B78,0))</f>
        <v>_</v>
      </c>
      <c r="C40" s="47"/>
      <c r="D40" s="17">
        <v>196</v>
      </c>
      <c r="E40" s="56" t="s">
        <v>201</v>
      </c>
      <c r="F40" s="50"/>
      <c r="G40" s="47"/>
      <c r="H40" s="47"/>
      <c r="I40" s="50"/>
      <c r="J40" s="50"/>
      <c r="K40" s="67"/>
      <c r="L40" s="63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4.25" customHeight="1">
      <c r="A41" s="45"/>
      <c r="B41" s="17">
        <v>137</v>
      </c>
      <c r="C41" s="58"/>
      <c r="D41" s="50"/>
      <c r="E41" s="51"/>
      <c r="F41" s="50"/>
      <c r="G41" s="47"/>
      <c r="H41" s="47"/>
      <c r="I41" s="50"/>
      <c r="J41" s="50"/>
      <c r="K41" s="67"/>
      <c r="L41" s="63"/>
      <c r="M41" s="48"/>
      <c r="N41" s="48"/>
      <c r="O41" s="48"/>
      <c r="P41" s="48"/>
      <c r="Q41" s="48"/>
      <c r="R41" s="48"/>
      <c r="S41" s="48"/>
      <c r="T41" s="48"/>
      <c r="U41" s="48"/>
    </row>
    <row r="42" spans="1:21" ht="14.25" customHeight="1">
      <c r="A42" s="45">
        <v>-20</v>
      </c>
      <c r="B42" s="52" t="str">
        <f>IF('Дсетка1-4'!C83='Дсетка1-4'!B82,'Дсетка1-4'!B84,IF('Дсетка1-4'!C83='Дсетка1-4'!B84,'Дсетка1-4'!B82,0))</f>
        <v>_</v>
      </c>
      <c r="C42" s="17">
        <v>169</v>
      </c>
      <c r="D42" s="59" t="s">
        <v>175</v>
      </c>
      <c r="E42" s="51"/>
      <c r="F42" s="17">
        <v>226</v>
      </c>
      <c r="G42" s="55" t="s">
        <v>176</v>
      </c>
      <c r="H42" s="51"/>
      <c r="I42" s="50"/>
      <c r="J42" s="50"/>
      <c r="K42" s="67"/>
      <c r="L42" s="63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14.25" customHeight="1">
      <c r="A43" s="45"/>
      <c r="B43" s="45">
        <v>-87</v>
      </c>
      <c r="C43" s="54" t="str">
        <f>IF('Дсетка1-4'!D187='Дсетка1-4'!C189,'Дсетка1-4'!C185,IF('Дсетка1-4'!D187='Дсетка1-4'!C185,'Дсетка1-4'!C189,0))</f>
        <v>Мусина Азалия, РЧЕс</v>
      </c>
      <c r="D43" s="47"/>
      <c r="E43" s="51"/>
      <c r="F43" s="50"/>
      <c r="G43" s="50"/>
      <c r="H43" s="51"/>
      <c r="I43" s="50"/>
      <c r="J43" s="50"/>
      <c r="K43" s="67"/>
      <c r="L43" s="63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14.25" customHeight="1">
      <c r="A44" s="45">
        <v>-21</v>
      </c>
      <c r="B44" s="46" t="str">
        <f>IF('Дсетка1-4'!C87='Дсетка1-4'!B86,'Дсетка1-4'!B88,IF('Дсетка1-4'!C87='Дсетка1-4'!B88,'Дсетка1-4'!B86,0))</f>
        <v>_</v>
      </c>
      <c r="C44" s="47"/>
      <c r="D44" s="45">
        <v>-102</v>
      </c>
      <c r="E44" s="46" t="str">
        <f>IF('Дсетка1-4'!E93='Дсетка1-4'!D89,'Дсетка1-4'!D97,IF('Дсетка1-4'!E93='Дсетка1-4'!D97,'Дсетка1-4'!D89,0))</f>
        <v>Юсупова Карина, РБТс</v>
      </c>
      <c r="F44" s="50"/>
      <c r="G44" s="50"/>
      <c r="H44" s="51"/>
      <c r="I44" s="50"/>
      <c r="J44" s="50"/>
      <c r="K44" s="71">
        <v>250</v>
      </c>
      <c r="L44" s="65" t="s">
        <v>153</v>
      </c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14.25" customHeight="1">
      <c r="A45" s="45"/>
      <c r="B45" s="17">
        <v>138</v>
      </c>
      <c r="C45" s="49"/>
      <c r="D45" s="47"/>
      <c r="E45" s="50"/>
      <c r="F45" s="50"/>
      <c r="G45" s="50"/>
      <c r="H45" s="51"/>
      <c r="I45" s="50"/>
      <c r="J45" s="50"/>
      <c r="K45" s="67"/>
      <c r="L45" s="66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14.25" customHeight="1">
      <c r="A46" s="45">
        <v>-22</v>
      </c>
      <c r="B46" s="52" t="str">
        <f>IF('Дсетка1-4'!C91='Дсетка1-4'!B90,'Дсетка1-4'!B92,IF('Дсетка1-4'!C91='Дсетка1-4'!B92,'Дсетка1-4'!B90,0))</f>
        <v>_</v>
      </c>
      <c r="C46" s="17">
        <v>170</v>
      </c>
      <c r="D46" s="49" t="s">
        <v>187</v>
      </c>
      <c r="E46" s="17"/>
      <c r="F46" s="60"/>
      <c r="G46" s="17">
        <v>234</v>
      </c>
      <c r="H46" s="55" t="s">
        <v>159</v>
      </c>
      <c r="I46" s="17">
        <v>245</v>
      </c>
      <c r="J46" s="56" t="s">
        <v>153</v>
      </c>
      <c r="K46" s="67"/>
      <c r="L46" s="67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14.25" customHeight="1">
      <c r="A47" s="45"/>
      <c r="B47" s="45">
        <v>-86</v>
      </c>
      <c r="C47" s="54" t="str">
        <f>IF('Дсетка1-4'!D179='Дсетка1-4'!C181,'Дсетка1-4'!C177,IF('Дсетка1-4'!D179='Дсетка1-4'!C177,'Дсетка1-4'!C181,0))</f>
        <v>Шакурова Ралина, РБТс</v>
      </c>
      <c r="D47" s="50"/>
      <c r="E47" s="17">
        <v>213</v>
      </c>
      <c r="F47" s="56" t="s">
        <v>172</v>
      </c>
      <c r="G47" s="50"/>
      <c r="H47" s="50"/>
      <c r="I47" s="50"/>
      <c r="J47" s="47"/>
      <c r="K47" s="67"/>
      <c r="L47" s="67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14.25" customHeight="1">
      <c r="A48" s="45">
        <v>-23</v>
      </c>
      <c r="B48" s="46" t="str">
        <f>IF('Дсетка1-4'!C95='Дсетка1-4'!B94,'Дсетка1-4'!B96,IF('Дсетка1-4'!C95='Дсетка1-4'!B96,'Дсетка1-4'!B94,0))</f>
        <v>_</v>
      </c>
      <c r="C48" s="47"/>
      <c r="D48" s="17">
        <v>197</v>
      </c>
      <c r="E48" s="56" t="s">
        <v>187</v>
      </c>
      <c r="F48" s="47"/>
      <c r="G48" s="50"/>
      <c r="H48" s="50"/>
      <c r="I48" s="50"/>
      <c r="J48" s="47"/>
      <c r="K48" s="67"/>
      <c r="L48" s="67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14.25" customHeight="1">
      <c r="A49" s="45"/>
      <c r="B49" s="17">
        <v>139</v>
      </c>
      <c r="C49" s="49"/>
      <c r="D49" s="50"/>
      <c r="E49" s="51"/>
      <c r="F49" s="47"/>
      <c r="G49" s="50"/>
      <c r="H49" s="50"/>
      <c r="I49" s="50"/>
      <c r="J49" s="47"/>
      <c r="K49" s="67"/>
      <c r="L49" s="67"/>
      <c r="M49" s="48"/>
      <c r="N49" s="48"/>
      <c r="O49" s="48"/>
      <c r="P49" s="48"/>
      <c r="Q49" s="48"/>
      <c r="R49" s="48"/>
      <c r="S49" s="48"/>
      <c r="T49" s="48"/>
      <c r="U49" s="48"/>
    </row>
    <row r="50" spans="1:21" ht="14.25" customHeight="1">
      <c r="A50" s="45">
        <v>-24</v>
      </c>
      <c r="B50" s="52" t="str">
        <f>IF('Дсетка1-4'!C99='Дсетка1-4'!B98,'Дсетка1-4'!B100,IF('Дсетка1-4'!C99='Дсетка1-4'!B100,'Дсетка1-4'!B98,0))</f>
        <v>_</v>
      </c>
      <c r="C50" s="17">
        <v>171</v>
      </c>
      <c r="D50" s="59" t="s">
        <v>189</v>
      </c>
      <c r="E50" s="51"/>
      <c r="F50" s="45">
        <v>-118</v>
      </c>
      <c r="G50" s="52" t="str">
        <f>IF('Дсетка1-4'!F183='Дсетка1-4'!E191,'Дсетка1-4'!E175,IF('Дсетка1-4'!F183='Дсетка1-4'!E175,'Дсетка1-4'!E191,0))</f>
        <v>Нургалиева Камила, НЕФг</v>
      </c>
      <c r="H50" s="50"/>
      <c r="I50" s="50"/>
      <c r="J50" s="47"/>
      <c r="K50" s="67"/>
      <c r="L50" s="67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4.25" customHeight="1">
      <c r="A51" s="45"/>
      <c r="B51" s="64">
        <v>-85</v>
      </c>
      <c r="C51" s="54" t="str">
        <f>IF('Дсетка1-4'!D171='Дсетка1-4'!C173,'Дсетка1-4'!C169,IF('Дсетка1-4'!D171='Дсетка1-4'!C169,'Дсетка1-4'!C173,0))</f>
        <v>Абдрахманова Гульминаз, РМЕс</v>
      </c>
      <c r="D51" s="47"/>
      <c r="E51" s="51"/>
      <c r="F51" s="47"/>
      <c r="G51" s="51"/>
      <c r="H51" s="50"/>
      <c r="I51" s="50"/>
      <c r="J51" s="47"/>
      <c r="K51" s="67"/>
      <c r="L51" s="67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14.25" customHeight="1">
      <c r="A52" s="45">
        <v>-25</v>
      </c>
      <c r="B52" s="46" t="str">
        <f>IF('Дсетка1-4'!C103='Дсетка1-4'!B102,'Дсетка1-4'!B104,IF('Дсетка1-4'!C103='Дсетка1-4'!B104,'Дсетка1-4'!B102,0))</f>
        <v>_</v>
      </c>
      <c r="C52" s="47"/>
      <c r="D52" s="45">
        <v>-103</v>
      </c>
      <c r="E52" s="46" t="str">
        <f>IF('Дсетка1-4'!E109='Дсетка1-4'!D105,'Дсетка1-4'!D113,IF('Дсетка1-4'!E109='Дсетка1-4'!D113,'Дсетка1-4'!D105,0))</f>
        <v>Фазлыева Алина, РМ1с</v>
      </c>
      <c r="F52" s="47"/>
      <c r="G52" s="51"/>
      <c r="H52" s="50"/>
      <c r="I52" s="50"/>
      <c r="J52" s="47"/>
      <c r="K52" s="67"/>
      <c r="L52" s="67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4.25" customHeight="1">
      <c r="A53" s="45"/>
      <c r="B53" s="17">
        <v>140</v>
      </c>
      <c r="C53" s="49"/>
      <c r="D53" s="47"/>
      <c r="E53" s="50"/>
      <c r="F53" s="47"/>
      <c r="G53" s="51"/>
      <c r="H53" s="50"/>
      <c r="I53" s="50"/>
      <c r="J53" s="47"/>
      <c r="K53" s="67"/>
      <c r="L53" s="67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14.25" customHeight="1">
      <c r="A54" s="45">
        <v>-26</v>
      </c>
      <c r="B54" s="52" t="str">
        <f>IF('Дсетка1-4'!C107='Дсетка1-4'!B106,'Дсетка1-4'!B108,IF('Дсетка1-4'!C107='Дсетка1-4'!B108,'Дсетка1-4'!B106,0))</f>
        <v>_</v>
      </c>
      <c r="C54" s="17">
        <v>172</v>
      </c>
      <c r="D54" s="49" t="s">
        <v>197</v>
      </c>
      <c r="E54" s="17"/>
      <c r="F54" s="53"/>
      <c r="G54" s="51"/>
      <c r="H54" s="17">
        <v>241</v>
      </c>
      <c r="I54" s="56" t="s">
        <v>159</v>
      </c>
      <c r="J54" s="47"/>
      <c r="K54" s="67"/>
      <c r="L54" s="67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4.25" customHeight="1">
      <c r="A55" s="45"/>
      <c r="B55" s="45">
        <v>-84</v>
      </c>
      <c r="C55" s="54" t="str">
        <f>IF('Дсетка1-4'!D163='Дсетка1-4'!C165,'Дсетка1-4'!C161,IF('Дсетка1-4'!D163='Дсетка1-4'!C161,'Дсетка1-4'!C165,0))</f>
        <v>Дербенева Александра, РКРс</v>
      </c>
      <c r="D55" s="50"/>
      <c r="E55" s="17">
        <v>214</v>
      </c>
      <c r="F55" s="55" t="s">
        <v>161</v>
      </c>
      <c r="G55" s="51"/>
      <c r="H55" s="50"/>
      <c r="I55" s="47"/>
      <c r="J55" s="47"/>
      <c r="K55" s="67"/>
      <c r="L55" s="67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4.25" customHeight="1">
      <c r="A56" s="45">
        <v>-27</v>
      </c>
      <c r="B56" s="46" t="str">
        <f>IF('Дсетка1-4'!C111='Дсетка1-4'!B110,'Дсетка1-4'!B112,IF('Дсетка1-4'!C111='Дсетка1-4'!B112,'Дсетка1-4'!B110,0))</f>
        <v>_</v>
      </c>
      <c r="C56" s="47"/>
      <c r="D56" s="17">
        <v>198</v>
      </c>
      <c r="E56" s="56" t="s">
        <v>197</v>
      </c>
      <c r="F56" s="50"/>
      <c r="G56" s="51"/>
      <c r="H56" s="50"/>
      <c r="I56" s="47"/>
      <c r="J56" s="47"/>
      <c r="K56" s="67"/>
      <c r="L56" s="67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4.25" customHeight="1">
      <c r="A57" s="45"/>
      <c r="B57" s="17">
        <v>141</v>
      </c>
      <c r="C57" s="49"/>
      <c r="D57" s="50"/>
      <c r="E57" s="51"/>
      <c r="F57" s="50"/>
      <c r="G57" s="51"/>
      <c r="H57" s="50"/>
      <c r="I57" s="47"/>
      <c r="J57" s="47"/>
      <c r="K57" s="67"/>
      <c r="L57" s="67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4.25" customHeight="1">
      <c r="A58" s="45">
        <v>-28</v>
      </c>
      <c r="B58" s="52" t="str">
        <f>IF('Дсетка1-4'!C115='Дсетка1-4'!B114,'Дсетка1-4'!B116,IF('Дсетка1-4'!C115='Дсетка1-4'!B116,'Дсетка1-4'!B114,0))</f>
        <v>_</v>
      </c>
      <c r="C58" s="17">
        <v>173</v>
      </c>
      <c r="D58" s="59" t="s">
        <v>192</v>
      </c>
      <c r="E58" s="51"/>
      <c r="F58" s="17">
        <v>227</v>
      </c>
      <c r="G58" s="55" t="s">
        <v>161</v>
      </c>
      <c r="H58" s="50"/>
      <c r="I58" s="47"/>
      <c r="J58" s="47"/>
      <c r="K58" s="52" t="str">
        <f>IF('Дсетка1-4'!I190='Дсетка1-4'!G167,'Дсетка1-4'!G233,IF('Дсетка1-4'!I190='Дсетка1-4'!G233,'Дсетка1-4'!G167,0))</f>
        <v>Новичкова Александра, РБЩг</v>
      </c>
      <c r="L58" s="72">
        <v>-126</v>
      </c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4.25" customHeight="1">
      <c r="A59" s="45"/>
      <c r="B59" s="45">
        <v>-83</v>
      </c>
      <c r="C59" s="54" t="str">
        <f>IF('Дсетка1-4'!D155='Дсетка1-4'!C157,'Дсетка1-4'!C153,IF('Дсетка1-4'!D155='Дсетка1-4'!C153,'Дсетка1-4'!C157,0))</f>
        <v>Масалимова Алина, РЕРс</v>
      </c>
      <c r="D59" s="47"/>
      <c r="E59" s="51"/>
      <c r="F59" s="50"/>
      <c r="G59" s="50"/>
      <c r="H59" s="50"/>
      <c r="I59" s="47"/>
      <c r="J59" s="47"/>
      <c r="K59" s="48"/>
      <c r="L59" s="67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4.25" customHeight="1">
      <c r="A60" s="45">
        <v>-29</v>
      </c>
      <c r="B60" s="46" t="str">
        <f>IF('Дсетка1-4'!C119='Дсетка1-4'!B118,'Дсетка1-4'!B120,IF('Дсетка1-4'!C119='Дсетка1-4'!B120,'Дсетка1-4'!B118,0))</f>
        <v>_</v>
      </c>
      <c r="C60" s="47"/>
      <c r="D60" s="45">
        <v>-104</v>
      </c>
      <c r="E60" s="46" t="str">
        <f>IF('Дсетка1-4'!E125='Дсетка1-4'!D121,'Дсетка1-4'!D129,IF('Дсетка1-4'!E125='Дсетка1-4'!D129,'Дсетка1-4'!D121,0))</f>
        <v>Абдуллина Яна, РМ2с</v>
      </c>
      <c r="F60" s="50"/>
      <c r="G60" s="50"/>
      <c r="H60" s="50"/>
      <c r="I60" s="47"/>
      <c r="J60" s="47"/>
      <c r="K60" s="48"/>
      <c r="L60" s="67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4.25" customHeight="1">
      <c r="A61" s="45"/>
      <c r="B61" s="17">
        <v>142</v>
      </c>
      <c r="C61" s="49"/>
      <c r="D61" s="47"/>
      <c r="E61" s="50"/>
      <c r="F61" s="50"/>
      <c r="G61" s="50"/>
      <c r="H61" s="50"/>
      <c r="I61" s="47"/>
      <c r="J61" s="47"/>
      <c r="K61" s="48"/>
      <c r="L61" s="67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4.25" customHeight="1">
      <c r="A62" s="45">
        <v>-30</v>
      </c>
      <c r="B62" s="52" t="str">
        <f>IF('Дсетка1-4'!C123='Дсетка1-4'!B122,'Дсетка1-4'!B124,IF('Дсетка1-4'!C123='Дсетка1-4'!B124,'Дсетка1-4'!B122,0))</f>
        <v>_</v>
      </c>
      <c r="C62" s="17">
        <v>174</v>
      </c>
      <c r="D62" s="49" t="s">
        <v>178</v>
      </c>
      <c r="E62" s="17"/>
      <c r="F62" s="60"/>
      <c r="G62" s="17">
        <v>235</v>
      </c>
      <c r="H62" s="56" t="s">
        <v>161</v>
      </c>
      <c r="I62" s="47"/>
      <c r="J62" s="47"/>
      <c r="K62" s="48"/>
      <c r="L62" s="67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4.25" customHeight="1">
      <c r="A63" s="45"/>
      <c r="B63" s="45">
        <v>-82</v>
      </c>
      <c r="C63" s="54" t="str">
        <f>IF('Дсетка1-4'!D147='Дсетка1-4'!C149,'Дсетка1-4'!C145,IF('Дсетка1-4'!D147='Дсетка1-4'!C145,'Дсетка1-4'!C149,0))</f>
        <v>Строкина Милана, РАЛс</v>
      </c>
      <c r="D63" s="50"/>
      <c r="E63" s="17">
        <v>215</v>
      </c>
      <c r="F63" s="56" t="s">
        <v>177</v>
      </c>
      <c r="G63" s="50"/>
      <c r="H63" s="73"/>
      <c r="I63" s="47"/>
      <c r="J63" s="47"/>
      <c r="K63" s="48"/>
      <c r="L63" s="67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4.25" customHeight="1">
      <c r="A64" s="45">
        <v>-31</v>
      </c>
      <c r="B64" s="46" t="str">
        <f>IF('Дсетка1-4'!C127='Дсетка1-4'!B126,'Дсетка1-4'!B128,IF('Дсетка1-4'!C127='Дсетка1-4'!B128,'Дсетка1-4'!B126,0))</f>
        <v>_</v>
      </c>
      <c r="C64" s="47"/>
      <c r="D64" s="17">
        <v>199</v>
      </c>
      <c r="E64" s="56" t="s">
        <v>204</v>
      </c>
      <c r="F64" s="47"/>
      <c r="G64" s="50"/>
      <c r="H64" s="73"/>
      <c r="I64" s="47"/>
      <c r="J64" s="47"/>
      <c r="K64" s="48"/>
      <c r="L64" s="67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4.25" customHeight="1">
      <c r="A65" s="45"/>
      <c r="B65" s="17">
        <v>143</v>
      </c>
      <c r="C65" s="49"/>
      <c r="D65" s="50"/>
      <c r="E65" s="47"/>
      <c r="F65" s="47"/>
      <c r="G65" s="50"/>
      <c r="H65" s="73"/>
      <c r="I65" s="47"/>
      <c r="J65" s="47"/>
      <c r="K65" s="74"/>
      <c r="L65" s="75" t="s">
        <v>153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4.25" customHeight="1">
      <c r="A66" s="45">
        <v>-32</v>
      </c>
      <c r="B66" s="52" t="str">
        <f>IF('Дсетка1-4'!C131='Дсетка1-4'!B130,'Дсетка1-4'!B132,IF('Дсетка1-4'!C131='Дсетка1-4'!B132,'Дсетка1-4'!B130,0))</f>
        <v>_</v>
      </c>
      <c r="C66" s="17">
        <v>175</v>
      </c>
      <c r="D66" s="59" t="s">
        <v>204</v>
      </c>
      <c r="E66" s="47"/>
      <c r="F66" s="45">
        <v>-117</v>
      </c>
      <c r="G66" s="52" t="str">
        <f>IF('Дсетка1-4'!F151='Дсетка1-4'!E143,'Дсетка1-4'!E159,IF('Дсетка1-4'!F51='Дсетка1-4'!E159,'Дсетка1-4'!E143,0))</f>
        <v>Андрюшкина Рада, РМ1с</v>
      </c>
      <c r="H66" s="73"/>
      <c r="I66" s="47"/>
      <c r="J66" s="47"/>
      <c r="K66" s="31" t="s">
        <v>77</v>
      </c>
      <c r="L66" s="71">
        <v>252</v>
      </c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4.25" customHeight="1">
      <c r="A67" s="45"/>
      <c r="B67" s="45">
        <v>-81</v>
      </c>
      <c r="C67" s="54" t="str">
        <f>IF('Дсетка1-4'!D139='Дсетка1-4'!C141,'Дсетка1-4'!C137,IF('Дсетка1-4'!D139='Дсетка1-4'!C137,'Дсетка1-4'!C141,0))</f>
        <v>Риянова Татьяна, РТАс</v>
      </c>
      <c r="D67" s="73"/>
      <c r="E67" s="47"/>
      <c r="F67" s="45"/>
      <c r="G67" s="27"/>
      <c r="H67" s="47"/>
      <c r="I67" s="47"/>
      <c r="J67" s="47"/>
      <c r="K67" s="48"/>
      <c r="L67" s="67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4.25" customHeight="1">
      <c r="A68" s="45"/>
      <c r="B68" s="45"/>
      <c r="C68" s="76"/>
      <c r="D68" s="73"/>
      <c r="E68" s="47"/>
      <c r="F68" s="45"/>
      <c r="G68" s="27"/>
      <c r="H68" s="47"/>
      <c r="I68" s="47"/>
      <c r="J68" s="47"/>
      <c r="K68" s="48"/>
      <c r="L68" s="77"/>
      <c r="M68" s="48"/>
      <c r="N68" s="48"/>
      <c r="O68" s="48"/>
      <c r="P68" s="48"/>
      <c r="Q68" s="48"/>
      <c r="R68" s="48"/>
      <c r="S68" s="48"/>
      <c r="T68" s="48"/>
      <c r="U68" s="48"/>
    </row>
    <row r="69" spans="1:13" ht="14.25" customHeight="1">
      <c r="A69" s="121" t="str">
        <f>Дсписки!A1</f>
        <v>XXIII СПАРТАКИАДА ШКОЛЬНИКОВ РЕСПУБЛИКИ БАШКОРТОСТАН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 ht="14.25" customHeight="1">
      <c r="A70" s="121" t="str">
        <f>Дсписки!A2</f>
        <v>Женский разряд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ht="14.25" customHeight="1">
      <c r="A71" s="122" t="str">
        <f>Дсписки!A3</f>
        <v>с.Мишкино. 28 мая 2021 г.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78" t="s">
        <v>78</v>
      </c>
    </row>
    <row r="73" spans="1:21" ht="14.25" customHeight="1">
      <c r="A73" s="45">
        <v>-33</v>
      </c>
      <c r="B73" s="46" t="str">
        <f>IF('Дсетка1-4'!C137='Дсетка1-4'!B136,'Дсетка1-4'!B138,IF('Дсетка1-4'!C137='Дсетка1-4'!B138,'Дсетка1-4'!B136,0))</f>
        <v>_</v>
      </c>
      <c r="C73" s="47"/>
      <c r="D73" s="45">
        <v>-105</v>
      </c>
      <c r="E73" s="46" t="str">
        <f>IF('Дсетка1-4'!E143='Дсетка1-4'!D139,'Дсетка1-4'!D147,IF('Дсетка1-4'!E143='Дсетка1-4'!D147,'Дсетка1-4'!D139,0))</f>
        <v>Миндибаева Диана, РБТс</v>
      </c>
      <c r="F73" s="47"/>
      <c r="G73" s="47"/>
      <c r="H73" s="47"/>
      <c r="I73" s="47"/>
      <c r="J73" s="47"/>
      <c r="K73" s="48"/>
      <c r="L73" s="67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4.25" customHeight="1">
      <c r="A74" s="45"/>
      <c r="B74" s="17">
        <v>144</v>
      </c>
      <c r="C74" s="49"/>
      <c r="D74" s="47"/>
      <c r="E74" s="50"/>
      <c r="F74" s="47"/>
      <c r="G74" s="47"/>
      <c r="H74" s="47"/>
      <c r="I74" s="51"/>
      <c r="J74" s="47"/>
      <c r="K74" s="79"/>
      <c r="L74" s="110" t="str">
        <f>IF(L65=L44,L113,IF(L65=L113,L44,0))</f>
        <v>Каштанова Ксения, РБКс</v>
      </c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4.25" customHeight="1">
      <c r="A75" s="45">
        <v>-34</v>
      </c>
      <c r="B75" s="52" t="str">
        <f>IF('Дсетка1-4'!C141='Дсетка1-4'!B140,'Дсетка1-4'!B142,IF('Дсетка1-4'!C141='Дсетка1-4'!B142,'Дсетка1-4'!B140,0))</f>
        <v>_</v>
      </c>
      <c r="C75" s="17">
        <v>176</v>
      </c>
      <c r="D75" s="49" t="s">
        <v>203</v>
      </c>
      <c r="E75" s="17"/>
      <c r="F75" s="53"/>
      <c r="G75" s="47"/>
      <c r="H75" s="47"/>
      <c r="I75" s="51"/>
      <c r="J75" s="47"/>
      <c r="K75" s="31" t="s">
        <v>79</v>
      </c>
      <c r="L75" s="71">
        <v>-252</v>
      </c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4.25" customHeight="1">
      <c r="A76" s="45"/>
      <c r="B76" s="45">
        <v>-80</v>
      </c>
      <c r="C76" s="54" t="str">
        <f>IF('Дсетка1-4'!D129='Дсетка1-4'!C131,'Дсетка1-4'!C127,IF('Дсетка1-4'!D129='Дсетка1-4'!C127,'Дсетка1-4'!C131,0))</f>
        <v>Зайнокова Карина, РТАс</v>
      </c>
      <c r="D76" s="50"/>
      <c r="E76" s="17">
        <v>216</v>
      </c>
      <c r="F76" s="55" t="s">
        <v>185</v>
      </c>
      <c r="G76" s="47"/>
      <c r="H76" s="47"/>
      <c r="I76" s="51"/>
      <c r="J76" s="47"/>
      <c r="K76" s="48"/>
      <c r="L76" s="67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4.25" customHeight="1">
      <c r="A77" s="45">
        <v>-35</v>
      </c>
      <c r="B77" s="46" t="str">
        <f>IF('Дсетка1-4'!C145='Дсетка1-4'!B144,'Дсетка1-4'!B146,IF('Дсетка1-4'!C145='Дсетка1-4'!B146,'Дсетка1-4'!B144,0))</f>
        <v>_</v>
      </c>
      <c r="C77" s="47"/>
      <c r="D77" s="17">
        <v>200</v>
      </c>
      <c r="E77" s="56" t="s">
        <v>185</v>
      </c>
      <c r="F77" s="50"/>
      <c r="G77" s="47"/>
      <c r="H77" s="45">
        <v>-123</v>
      </c>
      <c r="I77" s="46" t="str">
        <f>IF('Дсетка1-4'!G167='Дсетка1-4'!F151,'Дсетка1-4'!F183,IF('Дсетка1-4'!G167='Дсетка1-4'!F183,'Дсетка1-4'!F151,0))</f>
        <v>Авдеева Алена, РБЩг</v>
      </c>
      <c r="J77" s="47"/>
      <c r="K77" s="48"/>
      <c r="L77" s="67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4.25" customHeight="1">
      <c r="A78" s="45"/>
      <c r="B78" s="17">
        <v>145</v>
      </c>
      <c r="C78" s="49"/>
      <c r="D78" s="50"/>
      <c r="E78" s="51"/>
      <c r="F78" s="50"/>
      <c r="G78" s="47"/>
      <c r="H78" s="47"/>
      <c r="I78" s="50"/>
      <c r="J78" s="47"/>
      <c r="K78" s="48"/>
      <c r="L78" s="67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14.25" customHeight="1">
      <c r="A79" s="45">
        <v>-36</v>
      </c>
      <c r="B79" s="52" t="str">
        <f>IF('Дсетка1-4'!C149='Дсетка1-4'!B148,'Дсетка1-4'!B150,IF('Дсетка1-4'!C149='Дсетка1-4'!B150,'Дсетка1-4'!B148,0))</f>
        <v>_</v>
      </c>
      <c r="C79" s="17">
        <v>177</v>
      </c>
      <c r="D79" s="59" t="s">
        <v>185</v>
      </c>
      <c r="E79" s="51"/>
      <c r="F79" s="17">
        <v>228</v>
      </c>
      <c r="G79" s="55" t="s">
        <v>185</v>
      </c>
      <c r="H79" s="51"/>
      <c r="I79" s="50"/>
      <c r="J79" s="47"/>
      <c r="K79" s="48"/>
      <c r="L79" s="67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4.25" customHeight="1">
      <c r="A80" s="45"/>
      <c r="B80" s="45">
        <v>-79</v>
      </c>
      <c r="C80" s="54" t="str">
        <f>IF('Дсетка1-4'!D121='Дсетка1-4'!C123,'Дсетка1-4'!C119,IF('Дсетка1-4'!D121='Дсетка1-4'!C119,'Дсетка1-4'!C123,0))</f>
        <v>Иванко Анна, РККс</v>
      </c>
      <c r="D80" s="47"/>
      <c r="E80" s="51"/>
      <c r="F80" s="50"/>
      <c r="G80" s="50"/>
      <c r="H80" s="51"/>
      <c r="I80" s="50"/>
      <c r="J80" s="47"/>
      <c r="K80" s="48"/>
      <c r="L80" s="67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4.25" customHeight="1">
      <c r="A81" s="45">
        <v>-37</v>
      </c>
      <c r="B81" s="46" t="str">
        <f>IF('Дсетка1-4'!C153='Дсетка1-4'!B152,'Дсетка1-4'!B154,IF('Дсетка1-4'!C153='Дсетка1-4'!B154,'Дсетка1-4'!B152,0))</f>
        <v>_</v>
      </c>
      <c r="C81" s="47"/>
      <c r="D81" s="45">
        <v>-106</v>
      </c>
      <c r="E81" s="46" t="str">
        <f>IF('Дсетка1-4'!E159='Дсетка1-4'!D155,'Дсетка1-4'!D163,IF('Дсетка1-4'!E159='Дсетка1-4'!D163,'Дсетка1-4'!D155,0))</f>
        <v>Рузанова Анна, РАЛс</v>
      </c>
      <c r="F81" s="50"/>
      <c r="G81" s="50"/>
      <c r="H81" s="51"/>
      <c r="I81" s="50"/>
      <c r="J81" s="47"/>
      <c r="K81" s="48"/>
      <c r="L81" s="67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4.25" customHeight="1">
      <c r="A82" s="45"/>
      <c r="B82" s="17">
        <v>146</v>
      </c>
      <c r="C82" s="49"/>
      <c r="D82" s="47"/>
      <c r="E82" s="50"/>
      <c r="F82" s="50"/>
      <c r="G82" s="50"/>
      <c r="H82" s="51"/>
      <c r="I82" s="17">
        <v>246</v>
      </c>
      <c r="J82" s="55" t="s">
        <v>154</v>
      </c>
      <c r="K82" s="48"/>
      <c r="L82" s="67"/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14.25" customHeight="1">
      <c r="A83" s="45">
        <v>-38</v>
      </c>
      <c r="B83" s="52" t="str">
        <f>IF('Дсетка1-4'!C157='Дсетка1-4'!B156,'Дсетка1-4'!B158,IF('Дсетка1-4'!C157='Дсетка1-4'!B158,'Дсетка1-4'!B156,0))</f>
        <v>_</v>
      </c>
      <c r="C83" s="17">
        <v>178</v>
      </c>
      <c r="D83" s="49" t="s">
        <v>191</v>
      </c>
      <c r="E83" s="17"/>
      <c r="F83" s="60"/>
      <c r="G83" s="17">
        <v>236</v>
      </c>
      <c r="H83" s="55" t="s">
        <v>185</v>
      </c>
      <c r="I83" s="17"/>
      <c r="J83" s="61"/>
      <c r="K83" s="48"/>
      <c r="L83" s="67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14.25" customHeight="1">
      <c r="A84" s="45"/>
      <c r="B84" s="45">
        <v>-78</v>
      </c>
      <c r="C84" s="54" t="str">
        <f>IF('Дсетка1-4'!D113='Дсетка1-4'!C115,'Дсетка1-4'!C111,IF('Дсетка1-4'!D113='Дсетка1-4'!C111,'Дсетка1-4'!C115,0))</f>
        <v>Масалимова Алия, РЕРс</v>
      </c>
      <c r="D84" s="50"/>
      <c r="E84" s="17">
        <v>217</v>
      </c>
      <c r="F84" s="56" t="s">
        <v>167</v>
      </c>
      <c r="G84" s="50"/>
      <c r="H84" s="50"/>
      <c r="I84" s="50"/>
      <c r="J84" s="50"/>
      <c r="K84" s="48"/>
      <c r="L84" s="67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4.25" customHeight="1">
      <c r="A85" s="45">
        <v>-39</v>
      </c>
      <c r="B85" s="46" t="str">
        <f>IF('Дсетка1-4'!C161='Дсетка1-4'!B160,'Дсетка1-4'!B162,IF('Дсетка1-4'!C161='Дсетка1-4'!B162,'Дсетка1-4'!B160,0))</f>
        <v>_</v>
      </c>
      <c r="C85" s="47"/>
      <c r="D85" s="17">
        <v>201</v>
      </c>
      <c r="E85" s="56" t="s">
        <v>198</v>
      </c>
      <c r="F85" s="47"/>
      <c r="G85" s="50"/>
      <c r="H85" s="50"/>
      <c r="I85" s="50"/>
      <c r="J85" s="50"/>
      <c r="K85" s="48"/>
      <c r="L85" s="67"/>
      <c r="M85" s="48"/>
      <c r="N85" s="48"/>
      <c r="O85" s="48"/>
      <c r="P85" s="48"/>
      <c r="Q85" s="48"/>
      <c r="R85" s="48"/>
      <c r="S85" s="48"/>
      <c r="T85" s="48"/>
      <c r="U85" s="48"/>
    </row>
    <row r="86" spans="1:21" ht="14.25" customHeight="1">
      <c r="A86" s="45"/>
      <c r="B86" s="17">
        <v>147</v>
      </c>
      <c r="C86" s="49"/>
      <c r="D86" s="50"/>
      <c r="E86" s="51"/>
      <c r="F86" s="47"/>
      <c r="G86" s="50"/>
      <c r="H86" s="50"/>
      <c r="I86" s="50"/>
      <c r="J86" s="50"/>
      <c r="K86" s="48"/>
      <c r="L86" s="67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14.25" customHeight="1">
      <c r="A87" s="45">
        <v>-40</v>
      </c>
      <c r="B87" s="52" t="str">
        <f>IF('Дсетка1-4'!C165='Дсетка1-4'!B164,'Дсетка1-4'!B166,IF('Дсетка1-4'!C165='Дсетка1-4'!B166,'Дсетка1-4'!B164,0))</f>
        <v>_</v>
      </c>
      <c r="C87" s="17">
        <v>179</v>
      </c>
      <c r="D87" s="59" t="s">
        <v>198</v>
      </c>
      <c r="E87" s="51"/>
      <c r="F87" s="45">
        <v>-116</v>
      </c>
      <c r="G87" s="52" t="str">
        <f>IF('Дсетка1-4'!F117='Дсетка1-4'!E109,'Дсетка1-4'!E125,IF('Дсетка1-4'!F117='Дсетка1-4'!E125,'Дсетка1-4'!E109,0))</f>
        <v>Салихова Эльнара, РАЛс</v>
      </c>
      <c r="H87" s="50"/>
      <c r="I87" s="50"/>
      <c r="J87" s="50"/>
      <c r="K87" s="48"/>
      <c r="L87" s="67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4.25" customHeight="1">
      <c r="A88" s="45"/>
      <c r="B88" s="64">
        <v>-77</v>
      </c>
      <c r="C88" s="54" t="str">
        <f>IF('Дсетка1-4'!D105='Дсетка1-4'!C107,'Дсетка1-4'!C103,IF('Дсетка1-4'!D105='Дсетка1-4'!C103,'Дсетка1-4'!C107,0))</f>
        <v>Салимова Эльза, РКРс</v>
      </c>
      <c r="D88" s="47"/>
      <c r="E88" s="51"/>
      <c r="F88" s="47"/>
      <c r="G88" s="51"/>
      <c r="H88" s="50"/>
      <c r="I88" s="50"/>
      <c r="J88" s="50"/>
      <c r="K88" s="48"/>
      <c r="L88" s="67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4.25" customHeight="1">
      <c r="A89" s="45">
        <v>-41</v>
      </c>
      <c r="B89" s="46" t="str">
        <f>IF('Дсетка1-4'!C169='Дсетка1-4'!B168,'Дсетка1-4'!B170,IF('Дсетка1-4'!C169='Дсетка1-4'!B170,'Дсетка1-4'!B168,0))</f>
        <v>_</v>
      </c>
      <c r="C89" s="47"/>
      <c r="D89" s="45">
        <v>-107</v>
      </c>
      <c r="E89" s="46" t="str">
        <f>IF('Дсетка1-4'!E175='Дсетка1-4'!D171,'Дсетка1-4'!D179,IF('Дсетка1-4'!E175='Дсетка1-4'!D179,'Дсетка1-4'!D171,0))</f>
        <v>Набиуллина Динара, РБУс</v>
      </c>
      <c r="F89" s="47"/>
      <c r="G89" s="51"/>
      <c r="H89" s="50"/>
      <c r="I89" s="50"/>
      <c r="J89" s="50"/>
      <c r="K89" s="48"/>
      <c r="L89" s="67"/>
      <c r="M89" s="48"/>
      <c r="N89" s="48"/>
      <c r="O89" s="48"/>
      <c r="P89" s="48"/>
      <c r="Q89" s="48"/>
      <c r="R89" s="48"/>
      <c r="S89" s="48"/>
      <c r="T89" s="48"/>
      <c r="U89" s="48"/>
    </row>
    <row r="90" spans="1:21" ht="14.25" customHeight="1">
      <c r="A90" s="45"/>
      <c r="B90" s="17">
        <v>148</v>
      </c>
      <c r="C90" s="49"/>
      <c r="D90" s="47"/>
      <c r="E90" s="50"/>
      <c r="F90" s="47"/>
      <c r="G90" s="51"/>
      <c r="H90" s="50"/>
      <c r="I90" s="50"/>
      <c r="J90" s="50"/>
      <c r="K90" s="48"/>
      <c r="L90" s="67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14.25" customHeight="1">
      <c r="A91" s="45">
        <v>-42</v>
      </c>
      <c r="B91" s="52" t="str">
        <f>IF('Дсетка1-4'!C173='Дсетка1-4'!B172,'Дсетка1-4'!B174,IF('Дсетка1-4'!C173='Дсетка1-4'!B174,'Дсетка1-4'!B172,0))</f>
        <v>_</v>
      </c>
      <c r="C91" s="17">
        <v>180</v>
      </c>
      <c r="D91" s="49" t="s">
        <v>160</v>
      </c>
      <c r="E91" s="17"/>
      <c r="F91" s="53"/>
      <c r="G91" s="51"/>
      <c r="H91" s="17">
        <v>242</v>
      </c>
      <c r="I91" s="56" t="s">
        <v>199</v>
      </c>
      <c r="J91" s="50"/>
      <c r="K91" s="48"/>
      <c r="L91" s="67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4.25" customHeight="1">
      <c r="A92" s="45"/>
      <c r="B92" s="45">
        <v>-76</v>
      </c>
      <c r="C92" s="54" t="str">
        <f>IF('Дсетка1-4'!D97='Дсетка1-4'!C99,'Дсетка1-4'!C95,IF('Дсетка1-4'!D97='Дсетка1-4'!C95,'Дсетка1-4'!C99,0))</f>
        <v>Фарвазева Замира, НЕФг</v>
      </c>
      <c r="D92" s="50"/>
      <c r="E92" s="17">
        <v>218</v>
      </c>
      <c r="F92" s="55" t="s">
        <v>169</v>
      </c>
      <c r="G92" s="51"/>
      <c r="H92" s="50"/>
      <c r="I92" s="47"/>
      <c r="J92" s="50"/>
      <c r="K92" s="48"/>
      <c r="L92" s="67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4.25" customHeight="1">
      <c r="A93" s="45">
        <v>-43</v>
      </c>
      <c r="B93" s="46" t="str">
        <f>IF('Дсетка1-4'!C177='Дсетка1-4'!B176,'Дсетка1-4'!B178,IF('Дсетка1-4'!C177='Дсетка1-4'!B178,'Дсетка1-4'!B176,0))</f>
        <v>_</v>
      </c>
      <c r="C93" s="47"/>
      <c r="D93" s="17">
        <v>202</v>
      </c>
      <c r="E93" s="56" t="s">
        <v>160</v>
      </c>
      <c r="F93" s="50"/>
      <c r="G93" s="51"/>
      <c r="H93" s="50"/>
      <c r="I93" s="47"/>
      <c r="J93" s="50"/>
      <c r="K93" s="48"/>
      <c r="L93" s="67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14.25" customHeight="1">
      <c r="A94" s="45"/>
      <c r="B94" s="17">
        <v>149</v>
      </c>
      <c r="C94" s="49"/>
      <c r="D94" s="50"/>
      <c r="E94" s="51"/>
      <c r="F94" s="50"/>
      <c r="G94" s="51"/>
      <c r="H94" s="50"/>
      <c r="I94" s="47"/>
      <c r="J94" s="50"/>
      <c r="K94" s="48"/>
      <c r="L94" s="67"/>
      <c r="M94" s="48"/>
      <c r="N94" s="48"/>
      <c r="O94" s="48"/>
      <c r="P94" s="48"/>
      <c r="Q94" s="48"/>
      <c r="R94" s="48"/>
      <c r="S94" s="48"/>
      <c r="T94" s="48"/>
      <c r="U94" s="48"/>
    </row>
    <row r="95" spans="1:21" ht="14.25" customHeight="1">
      <c r="A95" s="45">
        <v>-44</v>
      </c>
      <c r="B95" s="52" t="str">
        <f>IF('Дсетка1-4'!C181='Дсетка1-4'!B180,'Дсетка1-4'!B182,IF('Дсетка1-4'!C181='Дсетка1-4'!B182,'Дсетка1-4'!B180,0))</f>
        <v>_</v>
      </c>
      <c r="C95" s="17">
        <v>181</v>
      </c>
      <c r="D95" s="59" t="s">
        <v>208</v>
      </c>
      <c r="E95" s="51"/>
      <c r="F95" s="17">
        <v>229</v>
      </c>
      <c r="G95" s="55" t="s">
        <v>184</v>
      </c>
      <c r="H95" s="50"/>
      <c r="I95" s="47"/>
      <c r="J95" s="50"/>
      <c r="K95" s="48"/>
      <c r="L95" s="67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14.25" customHeight="1">
      <c r="A96" s="45"/>
      <c r="B96" s="45">
        <v>-75</v>
      </c>
      <c r="C96" s="54" t="str">
        <f>IF('Дсетка1-4'!D89='Дсетка1-4'!C91,'Дсетка1-4'!C87,IF('Дсетка1-4'!D89='Дсетка1-4'!C87,'Дсетка1-4'!C91,0))</f>
        <v>Губайдуллина Регина, РБВс</v>
      </c>
      <c r="D96" s="47"/>
      <c r="E96" s="51"/>
      <c r="F96" s="50"/>
      <c r="G96" s="50"/>
      <c r="H96" s="50"/>
      <c r="I96" s="47"/>
      <c r="J96" s="50"/>
      <c r="K96" s="48"/>
      <c r="L96" s="67"/>
      <c r="M96" s="48"/>
      <c r="N96" s="48"/>
      <c r="O96" s="48"/>
      <c r="P96" s="48"/>
      <c r="Q96" s="48"/>
      <c r="R96" s="48"/>
      <c r="S96" s="48"/>
      <c r="T96" s="48"/>
      <c r="U96" s="48"/>
    </row>
    <row r="97" spans="1:21" ht="14.25" customHeight="1">
      <c r="A97" s="45">
        <v>-45</v>
      </c>
      <c r="B97" s="46" t="str">
        <f>IF('Дсетка1-4'!C185='Дсетка1-4'!B184,'Дсетка1-4'!B186,IF('Дсетка1-4'!C185='Дсетка1-4'!B186,'Дсетка1-4'!B184,0))</f>
        <v>_</v>
      </c>
      <c r="C97" s="47"/>
      <c r="D97" s="45">
        <v>-108</v>
      </c>
      <c r="E97" s="46" t="str">
        <f>IF('Дсетка1-4'!E191='Дсетка1-4'!D187,'Дсетка1-4'!D195,IF('Дсетка1-4'!E191='Дсетка1-4'!D195,'Дсетка1-4'!D187,0))</f>
        <v>Пожидаева Ульяна, РККс</v>
      </c>
      <c r="F97" s="50"/>
      <c r="G97" s="50"/>
      <c r="H97" s="50"/>
      <c r="I97" s="47"/>
      <c r="J97" s="50"/>
      <c r="K97" s="48"/>
      <c r="L97" s="67"/>
      <c r="M97" s="48"/>
      <c r="N97" s="48"/>
      <c r="O97" s="48"/>
      <c r="P97" s="48"/>
      <c r="Q97" s="48"/>
      <c r="R97" s="48"/>
      <c r="S97" s="48"/>
      <c r="T97" s="48"/>
      <c r="U97" s="48"/>
    </row>
    <row r="98" spans="1:21" ht="14.25" customHeight="1">
      <c r="A98" s="45"/>
      <c r="B98" s="17">
        <v>150</v>
      </c>
      <c r="C98" s="49"/>
      <c r="D98" s="47"/>
      <c r="E98" s="50"/>
      <c r="F98" s="50"/>
      <c r="G98" s="50"/>
      <c r="H98" s="50"/>
      <c r="I98" s="47"/>
      <c r="J98" s="50"/>
      <c r="K98" s="48"/>
      <c r="L98" s="67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14.25" customHeight="1">
      <c r="A99" s="45">
        <v>-46</v>
      </c>
      <c r="B99" s="52" t="str">
        <f>IF('Дсетка1-4'!C189='Дсетка1-4'!B188,'Дсетка1-4'!B190,IF('Дсетка1-4'!C189='Дсетка1-4'!B190,'Дсетка1-4'!B188,0))</f>
        <v>_</v>
      </c>
      <c r="C99" s="17">
        <v>182</v>
      </c>
      <c r="D99" s="49" t="s">
        <v>184</v>
      </c>
      <c r="E99" s="17"/>
      <c r="F99" s="60"/>
      <c r="G99" s="17">
        <v>237</v>
      </c>
      <c r="H99" s="56" t="s">
        <v>199</v>
      </c>
      <c r="I99" s="47"/>
      <c r="J99" s="17">
        <v>249</v>
      </c>
      <c r="K99" s="65" t="s">
        <v>154</v>
      </c>
      <c r="L99" s="67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14.25" customHeight="1">
      <c r="A100" s="45"/>
      <c r="B100" s="45">
        <v>-74</v>
      </c>
      <c r="C100" s="54" t="str">
        <f>IF('Дсетка1-4'!D81='Дсетка1-4'!C83,'Дсетка1-4'!C79,IF('Дсетка1-4'!D81='Дсетка1-4'!C79,'Дсетка1-4'!C83,0))</f>
        <v>Сапараева Элина, РБУс</v>
      </c>
      <c r="D100" s="50"/>
      <c r="E100" s="17">
        <v>219</v>
      </c>
      <c r="F100" s="56" t="s">
        <v>184</v>
      </c>
      <c r="G100" s="50"/>
      <c r="H100" s="47"/>
      <c r="I100" s="47"/>
      <c r="J100" s="50"/>
      <c r="K100" s="66"/>
      <c r="L100" s="67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14.25" customHeight="1">
      <c r="A101" s="45">
        <v>-47</v>
      </c>
      <c r="B101" s="46" t="str">
        <f>IF('Дсетка1-4'!C193='Дсетка1-4'!B192,'Дсетка1-4'!B194,IF('Дсетка1-4'!C193='Дсетка1-4'!B194,'Дсетка1-4'!B192,0))</f>
        <v>_</v>
      </c>
      <c r="C101" s="47"/>
      <c r="D101" s="17">
        <v>203</v>
      </c>
      <c r="E101" s="56" t="s">
        <v>184</v>
      </c>
      <c r="F101" s="47"/>
      <c r="G101" s="50"/>
      <c r="H101" s="47"/>
      <c r="I101" s="47"/>
      <c r="J101" s="17"/>
      <c r="K101" s="67"/>
      <c r="L101" s="67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14.25" customHeight="1">
      <c r="A102" s="45"/>
      <c r="B102" s="17">
        <v>151</v>
      </c>
      <c r="C102" s="49"/>
      <c r="D102" s="50"/>
      <c r="E102" s="47"/>
      <c r="F102" s="47"/>
      <c r="G102" s="50"/>
      <c r="H102" s="47"/>
      <c r="I102" s="47"/>
      <c r="J102" s="50"/>
      <c r="K102" s="67"/>
      <c r="L102" s="67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4.25" customHeight="1">
      <c r="A103" s="45">
        <v>-48</v>
      </c>
      <c r="B103" s="52" t="str">
        <f>IF('Дсетка1-4'!C197='Дсетка1-4'!B196,'Дсетка1-4'!B198,IF('Дсетка1-4'!C197='Дсетка1-4'!B198,'Дсетка1-4'!B196,0))</f>
        <v>_</v>
      </c>
      <c r="C103" s="17">
        <v>183</v>
      </c>
      <c r="D103" s="59" t="s">
        <v>202</v>
      </c>
      <c r="E103" s="47"/>
      <c r="F103" s="45">
        <v>-115</v>
      </c>
      <c r="G103" s="52" t="str">
        <f>IF('Дсетка1-4'!F85='Дсетка1-4'!E93,'Дсетка1-4'!E77,IF('Дсетка1-4'!F85='Дсетка1-4'!E77,'Дсетка1-4'!E93,0))</f>
        <v>Ильтубаева Доминика, РМ2с</v>
      </c>
      <c r="H103" s="47"/>
      <c r="I103" s="68"/>
      <c r="J103" s="69"/>
      <c r="K103" s="67"/>
      <c r="L103" s="67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4.25" customHeight="1">
      <c r="A104" s="45"/>
      <c r="B104" s="45">
        <v>-73</v>
      </c>
      <c r="C104" s="54" t="str">
        <f>IF('Дсетка1-4'!D73='Дсетка1-4'!C75,'Дсетка1-4'!C71,IF('Дсетка1-4'!D73='Дсетка1-4'!C71,'Дсетка1-4'!C75,0))</f>
        <v>Суроваткина Вероника, РСАс</v>
      </c>
      <c r="D104" s="47"/>
      <c r="E104" s="47"/>
      <c r="F104" s="47"/>
      <c r="G104" s="47"/>
      <c r="H104" s="47"/>
      <c r="I104" s="68"/>
      <c r="J104" s="70"/>
      <c r="K104" s="67"/>
      <c r="L104" s="67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14.25" customHeight="1">
      <c r="A105" s="45">
        <v>-49</v>
      </c>
      <c r="B105" s="46" t="str">
        <f>IF('Дсетка1-4'!C203='Дсетка1-4'!B202,'Дсетка1-4'!B204,IF('Дсетка1-4'!C203='Дсетка1-4'!B204,'Дсетка1-4'!B202,0))</f>
        <v>_</v>
      </c>
      <c r="C105" s="47"/>
      <c r="D105" s="45">
        <v>-109</v>
      </c>
      <c r="E105" s="46" t="str">
        <f>IF('Дсетка1-4'!E209='Дсетка1-4'!D205,'Дсетка1-4'!D213,IF('Дсетка1-4'!E209='Дсетка1-4'!D213,'Дсетка1-4'!D205,0))</f>
        <v>Фатхлисламова Вероника, РКИс</v>
      </c>
      <c r="F105" s="47"/>
      <c r="G105" s="47"/>
      <c r="H105" s="47"/>
      <c r="I105" s="47"/>
      <c r="J105" s="50"/>
      <c r="K105" s="67"/>
      <c r="L105" s="67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4.25" customHeight="1">
      <c r="A106" s="45"/>
      <c r="B106" s="17">
        <v>152</v>
      </c>
      <c r="C106" s="49"/>
      <c r="D106" s="47"/>
      <c r="E106" s="50"/>
      <c r="F106" s="47"/>
      <c r="G106" s="47"/>
      <c r="H106" s="47"/>
      <c r="I106" s="51"/>
      <c r="J106" s="50"/>
      <c r="K106" s="67"/>
      <c r="L106" s="67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4.25" customHeight="1">
      <c r="A107" s="45">
        <v>-50</v>
      </c>
      <c r="B107" s="52" t="str">
        <f>IF('Дсетка1-4'!C207='Дсетка1-4'!B206,'Дсетка1-4'!B208,IF('Дсетка1-4'!C207='Дсетка1-4'!B208,'Дсетка1-4'!B206,0))</f>
        <v>_</v>
      </c>
      <c r="C107" s="17">
        <v>184</v>
      </c>
      <c r="D107" s="49" t="s">
        <v>278</v>
      </c>
      <c r="E107" s="17"/>
      <c r="F107" s="53"/>
      <c r="G107" s="47"/>
      <c r="H107" s="45">
        <v>-124</v>
      </c>
      <c r="I107" s="46" t="str">
        <f>IF('Дсетка1-4'!G233='Дсетка1-4'!F217,'Дсетка1-4'!F249,IF('Дсетка1-4'!G233='Дсетка1-4'!F249,'Дсетка1-4'!F217,0))</f>
        <v>Ибатова Анита, РМ2с</v>
      </c>
      <c r="J107" s="50"/>
      <c r="K107" s="67"/>
      <c r="L107" s="67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14.25" customHeight="1">
      <c r="A108" s="45"/>
      <c r="B108" s="45">
        <v>-72</v>
      </c>
      <c r="C108" s="54" t="str">
        <f>IF('Дсетка1-4'!D63='Дсетка1-4'!C65,'Дсетка1-4'!C61,IF('Дсетка1-4'!D63='Дсетка1-4'!C61,'Дсетка1-4'!C65,0))</f>
        <v>Сайфуллина Анна, РНУс</v>
      </c>
      <c r="D108" s="50"/>
      <c r="E108" s="17">
        <v>220</v>
      </c>
      <c r="F108" s="55" t="s">
        <v>174</v>
      </c>
      <c r="G108" s="47"/>
      <c r="H108" s="47"/>
      <c r="I108" s="50"/>
      <c r="J108" s="50"/>
      <c r="K108" s="67"/>
      <c r="L108" s="67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14.25" customHeight="1">
      <c r="A109" s="45">
        <v>-51</v>
      </c>
      <c r="B109" s="46" t="str">
        <f>IF('Дсетка1-4'!C211='Дсетка1-4'!B210,'Дсетка1-4'!B212,IF('Дсетка1-4'!C211='Дсетка1-4'!B212,'Дсетка1-4'!B210,0))</f>
        <v>_</v>
      </c>
      <c r="C109" s="47"/>
      <c r="D109" s="17">
        <v>204</v>
      </c>
      <c r="E109" s="56" t="s">
        <v>173</v>
      </c>
      <c r="F109" s="50"/>
      <c r="G109" s="47"/>
      <c r="H109" s="47"/>
      <c r="I109" s="50"/>
      <c r="J109" s="50"/>
      <c r="K109" s="67"/>
      <c r="L109" s="67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14.25" customHeight="1">
      <c r="A110" s="45"/>
      <c r="B110" s="17">
        <v>153</v>
      </c>
      <c r="C110" s="49"/>
      <c r="D110" s="50"/>
      <c r="E110" s="51"/>
      <c r="F110" s="50"/>
      <c r="G110" s="47"/>
      <c r="H110" s="47"/>
      <c r="I110" s="50"/>
      <c r="J110" s="50"/>
      <c r="K110" s="67"/>
      <c r="L110" s="67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14.25" customHeight="1">
      <c r="A111" s="45">
        <v>-52</v>
      </c>
      <c r="B111" s="52" t="str">
        <f>IF('Дсетка1-4'!C215='Дсетка1-4'!B214,'Дсетка1-4'!B216,IF('Дсетка1-4'!C215='Дсетка1-4'!B216,'Дсетка1-4'!B214,0))</f>
        <v>_</v>
      </c>
      <c r="C111" s="17">
        <v>185</v>
      </c>
      <c r="D111" s="59" t="s">
        <v>173</v>
      </c>
      <c r="E111" s="51"/>
      <c r="F111" s="17">
        <v>230</v>
      </c>
      <c r="G111" s="55" t="s">
        <v>174</v>
      </c>
      <c r="H111" s="51"/>
      <c r="I111" s="50"/>
      <c r="J111" s="50"/>
      <c r="K111" s="67"/>
      <c r="L111" s="67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14.25" customHeight="1">
      <c r="A112" s="45"/>
      <c r="B112" s="45">
        <v>-71</v>
      </c>
      <c r="C112" s="54" t="str">
        <f>IF('Дсетка1-4'!D55='Дсетка1-4'!C57,'Дсетка1-4'!C53,IF('Дсетка1-4'!D55='Дсетка1-4'!C53,'Дсетка1-4'!C57,0))</f>
        <v>Гайнанова Гульдар, РКИс</v>
      </c>
      <c r="D112" s="47"/>
      <c r="E112" s="51"/>
      <c r="F112" s="50"/>
      <c r="G112" s="50"/>
      <c r="H112" s="51"/>
      <c r="I112" s="50"/>
      <c r="J112" s="50"/>
      <c r="K112" s="67"/>
      <c r="L112" s="67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4.25" customHeight="1">
      <c r="A113" s="45">
        <v>-53</v>
      </c>
      <c r="B113" s="46" t="str">
        <f>IF('Дсетка1-4'!C219='Дсетка1-4'!B218,'Дсетка1-4'!B220,IF('Дсетка1-4'!C219='Дсетка1-4'!B220,'Дсетка1-4'!B218,0))</f>
        <v>_</v>
      </c>
      <c r="C113" s="47"/>
      <c r="D113" s="45">
        <v>-110</v>
      </c>
      <c r="E113" s="46" t="str">
        <f>IF('Дсетка1-4'!E225='Дсетка1-4'!D221,'Дсетка1-4'!D229,IF('Дсетка1-4'!E225='Дсетка1-4'!D229,'Дсетка1-4'!D221,0))</f>
        <v>Зарипова Рената, РЕРс</v>
      </c>
      <c r="F113" s="50"/>
      <c r="G113" s="50"/>
      <c r="H113" s="51"/>
      <c r="I113" s="50"/>
      <c r="J113" s="50"/>
      <c r="K113" s="71">
        <v>251</v>
      </c>
      <c r="L113" s="80" t="s">
        <v>152</v>
      </c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4.25" customHeight="1">
      <c r="A114" s="45"/>
      <c r="B114" s="17">
        <v>154</v>
      </c>
      <c r="C114" s="49"/>
      <c r="D114" s="47"/>
      <c r="E114" s="50"/>
      <c r="F114" s="50"/>
      <c r="G114" s="50"/>
      <c r="H114" s="51"/>
      <c r="I114" s="50"/>
      <c r="J114" s="50"/>
      <c r="K114" s="67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4.25" customHeight="1">
      <c r="A115" s="45">
        <v>-54</v>
      </c>
      <c r="B115" s="52" t="str">
        <f>IF('Дсетка1-4'!C223='Дсетка1-4'!B222,'Дсетка1-4'!B224,IF('Дсетка1-4'!C223='Дсетка1-4'!B224,'Дсетка1-4'!B222,0))</f>
        <v>_</v>
      </c>
      <c r="C115" s="17">
        <v>186</v>
      </c>
      <c r="D115" s="49" t="s">
        <v>188</v>
      </c>
      <c r="E115" s="17"/>
      <c r="F115" s="60"/>
      <c r="G115" s="17">
        <v>238</v>
      </c>
      <c r="H115" s="55" t="s">
        <v>156</v>
      </c>
      <c r="I115" s="17">
        <v>247</v>
      </c>
      <c r="J115" s="56" t="s">
        <v>156</v>
      </c>
      <c r="K115" s="67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4.25" customHeight="1">
      <c r="A116" s="45"/>
      <c r="B116" s="45">
        <v>-70</v>
      </c>
      <c r="C116" s="54" t="str">
        <f>IF('Дсетка1-4'!D47='Дсетка1-4'!C49,'Дсетка1-4'!C45,IF('Дсетка1-4'!D47='Дсетка1-4'!C45,'Дсетка1-4'!C49,0))</f>
        <v>Гареева Диана, РБВс</v>
      </c>
      <c r="D116" s="50"/>
      <c r="E116" s="17">
        <v>221</v>
      </c>
      <c r="F116" s="56" t="s">
        <v>188</v>
      </c>
      <c r="G116" s="50"/>
      <c r="H116" s="50"/>
      <c r="I116" s="50"/>
      <c r="J116" s="47"/>
      <c r="K116" s="67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4.25" customHeight="1">
      <c r="A117" s="45">
        <v>-55</v>
      </c>
      <c r="B117" s="46" t="str">
        <f>IF('Дсетка1-4'!C227='Дсетка1-4'!B226,'Дсетка1-4'!B228,IF('Дсетка1-4'!C227='Дсетка1-4'!B228,'Дсетка1-4'!B226,0))</f>
        <v>_</v>
      </c>
      <c r="C117" s="47"/>
      <c r="D117" s="17">
        <v>205</v>
      </c>
      <c r="E117" s="56" t="s">
        <v>188</v>
      </c>
      <c r="F117" s="47"/>
      <c r="G117" s="50"/>
      <c r="H117" s="50"/>
      <c r="I117" s="50"/>
      <c r="J117" s="47"/>
      <c r="K117" s="6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4.25" customHeight="1">
      <c r="A118" s="45"/>
      <c r="B118" s="17">
        <v>155</v>
      </c>
      <c r="C118" s="49"/>
      <c r="D118" s="50"/>
      <c r="E118" s="51"/>
      <c r="F118" s="47"/>
      <c r="G118" s="50"/>
      <c r="H118" s="50"/>
      <c r="I118" s="50"/>
      <c r="J118" s="47"/>
      <c r="K118" s="6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4.25" customHeight="1">
      <c r="A119" s="45">
        <v>-56</v>
      </c>
      <c r="B119" s="52" t="str">
        <f>IF('Дсетка1-4'!C231='Дсетка1-4'!B230,'Дсетка1-4'!B232,IF('Дсетка1-4'!C231='Дсетка1-4'!B232,'Дсетка1-4'!B230,0))</f>
        <v>_</v>
      </c>
      <c r="C119" s="17">
        <v>187</v>
      </c>
      <c r="D119" s="59" t="s">
        <v>211</v>
      </c>
      <c r="E119" s="51"/>
      <c r="F119" s="45">
        <v>-114</v>
      </c>
      <c r="G119" s="52" t="str">
        <f>IF('Дсетка1-4'!F51='Дсетка1-4'!E43,'Дсетка1-4'!E59,IF('Дсетка1-4'!F51='Дсетка1-4'!E59,'Дсетка1-4'!E43,0))</f>
        <v>Нургалиева Эмилия, НЕФг</v>
      </c>
      <c r="H119" s="50"/>
      <c r="I119" s="50"/>
      <c r="J119" s="47"/>
      <c r="K119" s="6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4.25" customHeight="1">
      <c r="A120" s="45"/>
      <c r="B120" s="64">
        <v>-69</v>
      </c>
      <c r="C120" s="54" t="str">
        <f>IF('Дсетка1-4'!D39='Дсетка1-4'!C41,'Дсетка1-4'!C37,IF('Дсетка1-4'!D39='Дсетка1-4'!C37,'Дсетка1-4'!C41,0))</f>
        <v>Рахимова Наргиза, РМЕс</v>
      </c>
      <c r="D120" s="47"/>
      <c r="E120" s="51"/>
      <c r="F120" s="47"/>
      <c r="G120" s="51"/>
      <c r="H120" s="50"/>
      <c r="I120" s="50"/>
      <c r="J120" s="47"/>
      <c r="K120" s="6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4.25" customHeight="1">
      <c r="A121" s="45">
        <v>-57</v>
      </c>
      <c r="B121" s="46" t="str">
        <f>IF('Дсетка1-4'!C235='Дсетка1-4'!B234,'Дсетка1-4'!B236,IF('Дсетка1-4'!C235='Дсетка1-4'!B236,'Дсетка1-4'!B234,0))</f>
        <v>_</v>
      </c>
      <c r="C121" s="47"/>
      <c r="D121" s="45">
        <v>-111</v>
      </c>
      <c r="E121" s="46" t="str">
        <f>IF('Дсетка1-4'!E241='Дсетка1-4'!D237,'Дсетка1-4'!D245,IF('Дсетка1-4'!E241='Дсетка1-4'!D245,'Дсетка1-4'!D237,0))</f>
        <v>Нургалеева Карина, ОКТг</v>
      </c>
      <c r="F121" s="47"/>
      <c r="G121" s="51"/>
      <c r="H121" s="50"/>
      <c r="I121" s="50"/>
      <c r="J121" s="47"/>
      <c r="K121" s="67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14.25" customHeight="1">
      <c r="A122" s="45"/>
      <c r="B122" s="17">
        <v>156</v>
      </c>
      <c r="C122" s="49"/>
      <c r="D122" s="47"/>
      <c r="E122" s="50"/>
      <c r="F122" s="47"/>
      <c r="G122" s="51"/>
      <c r="H122" s="50"/>
      <c r="I122" s="50"/>
      <c r="J122" s="47"/>
      <c r="K122" s="67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14.25" customHeight="1">
      <c r="A123" s="45">
        <v>-58</v>
      </c>
      <c r="B123" s="52" t="str">
        <f>IF('Дсетка1-4'!C239='Дсетка1-4'!B238,'Дсетка1-4'!B240,IF('Дсетка1-4'!C239='Дсетка1-4'!B240,'Дсетка1-4'!B238,0))</f>
        <v>_</v>
      </c>
      <c r="C123" s="17">
        <v>188</v>
      </c>
      <c r="D123" s="49" t="s">
        <v>195</v>
      </c>
      <c r="E123" s="17"/>
      <c r="F123" s="53"/>
      <c r="G123" s="51"/>
      <c r="H123" s="17">
        <v>243</v>
      </c>
      <c r="I123" s="56" t="s">
        <v>156</v>
      </c>
      <c r="J123" s="47"/>
      <c r="K123" s="67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14.25" customHeight="1">
      <c r="A124" s="45"/>
      <c r="B124" s="45">
        <v>-68</v>
      </c>
      <c r="C124" s="54" t="str">
        <f>IF('Дсетка1-4'!D31='Дсетка1-4'!C33,'Дсетка1-4'!C29,IF('Дсетка1-4'!D31='Дсетка1-4'!C29,'Дсетка1-4'!C33,0))</f>
        <v>Николаева Изабелла, РКЛс</v>
      </c>
      <c r="D124" s="50"/>
      <c r="E124" s="17">
        <v>222</v>
      </c>
      <c r="F124" s="55" t="s">
        <v>166</v>
      </c>
      <c r="G124" s="51"/>
      <c r="H124" s="50"/>
      <c r="I124" s="47"/>
      <c r="J124" s="47"/>
      <c r="K124" s="67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14.25" customHeight="1">
      <c r="A125" s="45">
        <v>-59</v>
      </c>
      <c r="B125" s="46" t="str">
        <f>IF('Дсетка1-4'!C243='Дсетка1-4'!B242,'Дсетка1-4'!B244,IF('Дсетка1-4'!C243='Дсетка1-4'!B244,'Дсетка1-4'!B242,0))</f>
        <v>_</v>
      </c>
      <c r="C125" s="47"/>
      <c r="D125" s="17">
        <v>206</v>
      </c>
      <c r="E125" s="56" t="s">
        <v>195</v>
      </c>
      <c r="F125" s="50"/>
      <c r="G125" s="51"/>
      <c r="H125" s="50"/>
      <c r="I125" s="47"/>
      <c r="J125" s="47"/>
      <c r="K125" s="67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14.25" customHeight="1">
      <c r="A126" s="45"/>
      <c r="B126" s="17">
        <v>157</v>
      </c>
      <c r="C126" s="49"/>
      <c r="D126" s="50"/>
      <c r="E126" s="51"/>
      <c r="F126" s="50"/>
      <c r="G126" s="51"/>
      <c r="H126" s="50"/>
      <c r="I126" s="47"/>
      <c r="J126" s="47"/>
      <c r="K126" s="67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14.25" customHeight="1">
      <c r="A127" s="45">
        <v>-60</v>
      </c>
      <c r="B127" s="52" t="str">
        <f>IF('Дсетка1-4'!C247='Дсетка1-4'!B246,'Дсетка1-4'!B248,IF('Дсетка1-4'!C247='Дсетка1-4'!B248,'Дсетка1-4'!B246,0))</f>
        <v>_</v>
      </c>
      <c r="C127" s="17">
        <v>189</v>
      </c>
      <c r="D127" s="59" t="s">
        <v>194</v>
      </c>
      <c r="E127" s="51"/>
      <c r="F127" s="17">
        <v>231</v>
      </c>
      <c r="G127" s="55" t="s">
        <v>166</v>
      </c>
      <c r="H127" s="50"/>
      <c r="I127" s="47"/>
      <c r="J127" s="47"/>
      <c r="K127" s="109" t="str">
        <f>IF('Дсетка1-4'!I73='Дсетка1-4'!G35,'Дсетка1-4'!G101,IF('Дсетка1-4'!I73='Дсетка1-4'!G101,'Дсетка1-4'!G35,0))</f>
        <v>Каштанова Ксения, РБКс</v>
      </c>
      <c r="L127" s="81">
        <v>-125</v>
      </c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14.25" customHeight="1">
      <c r="A128" s="45"/>
      <c r="B128" s="45">
        <v>-67</v>
      </c>
      <c r="C128" s="54" t="str">
        <f>IF('Дсетка1-4'!D23='Дсетка1-4'!C25,'Дсетка1-4'!C21,IF('Дсетка1-4'!D23='Дсетка1-4'!C21,'Дсетка1-4'!C25,0))</f>
        <v>Тимофеева Виктория, РКЛс</v>
      </c>
      <c r="D128" s="47"/>
      <c r="E128" s="51"/>
      <c r="F128" s="50"/>
      <c r="G128" s="50"/>
      <c r="H128" s="50"/>
      <c r="I128" s="47"/>
      <c r="J128" s="4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14.25" customHeight="1">
      <c r="A129" s="45">
        <v>-61</v>
      </c>
      <c r="B129" s="46" t="str">
        <f>IF('Дсетка1-4'!C251='Дсетка1-4'!B250,'Дсетка1-4'!B252,IF('Дсетка1-4'!C251='Дсетка1-4'!B252,'Дсетка1-4'!B250,0))</f>
        <v>_</v>
      </c>
      <c r="C129" s="47"/>
      <c r="D129" s="45">
        <v>-112</v>
      </c>
      <c r="E129" s="46" t="str">
        <f>IF('Дсетка1-4'!E257='Дсетка1-4'!D253,'Дсетка1-4'!D261,IF('Дсетка1-4'!E257='Дсетка1-4'!D261,'Дсетка1-4'!D253,0))</f>
        <v>Каримова Амалия, ОКТг</v>
      </c>
      <c r="F129" s="50"/>
      <c r="G129" s="50"/>
      <c r="H129" s="50"/>
      <c r="I129" s="47"/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4.25" customHeight="1">
      <c r="A130" s="45"/>
      <c r="B130" s="17">
        <v>158</v>
      </c>
      <c r="C130" s="49"/>
      <c r="D130" s="47"/>
      <c r="E130" s="50"/>
      <c r="F130" s="50"/>
      <c r="G130" s="50"/>
      <c r="H130" s="50"/>
      <c r="I130" s="47"/>
      <c r="J130" s="4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4.25" customHeight="1">
      <c r="A131" s="45">
        <v>-62</v>
      </c>
      <c r="B131" s="52" t="str">
        <f>IF('Дсетка1-4'!C255='Дсетка1-4'!B254,'Дсетка1-4'!B256,IF('Дсетка1-4'!C255='Дсетка1-4'!B256,'Дсетка1-4'!B254,0))</f>
        <v>_</v>
      </c>
      <c r="C131" s="17">
        <v>190</v>
      </c>
      <c r="D131" s="49" t="s">
        <v>181</v>
      </c>
      <c r="E131" s="17"/>
      <c r="F131" s="60"/>
      <c r="G131" s="17">
        <v>239</v>
      </c>
      <c r="H131" s="56" t="s">
        <v>165</v>
      </c>
      <c r="I131" s="47"/>
      <c r="J131" s="4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14.25" customHeight="1">
      <c r="A132" s="45"/>
      <c r="B132" s="45">
        <v>-66</v>
      </c>
      <c r="C132" s="54" t="str">
        <f>IF('Дсетка1-4'!D15='Дсетка1-4'!C17,'Дсетка1-4'!C13,IF('Дсетка1-4'!D15='Дсетка1-4'!C13,'Дсетка1-4'!C17,0))</f>
        <v>Ануфриева Полина, ОКТг</v>
      </c>
      <c r="D132" s="50"/>
      <c r="E132" s="17">
        <v>223</v>
      </c>
      <c r="F132" s="56" t="s">
        <v>181</v>
      </c>
      <c r="G132" s="50"/>
      <c r="H132" s="73"/>
      <c r="I132" s="47"/>
      <c r="J132" s="4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14.25" customHeight="1">
      <c r="A133" s="45">
        <v>-63</v>
      </c>
      <c r="B133" s="46" t="str">
        <f>IF('Дсетка1-4'!C259='Дсетка1-4'!B258,'Дсетка1-4'!B260,IF('Дсетка1-4'!C259='Дсетка1-4'!B260,'Дсетка1-4'!B258,0))</f>
        <v>Каипова Залина, РХАс</v>
      </c>
      <c r="C133" s="47"/>
      <c r="D133" s="17">
        <v>207</v>
      </c>
      <c r="E133" s="56" t="s">
        <v>181</v>
      </c>
      <c r="F133" s="47"/>
      <c r="G133" s="50"/>
      <c r="H133" s="73"/>
      <c r="I133" s="47"/>
      <c r="J133" s="47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14.25" customHeight="1">
      <c r="A134" s="45"/>
      <c r="B134" s="17">
        <v>159</v>
      </c>
      <c r="C134" s="49" t="s">
        <v>205</v>
      </c>
      <c r="D134" s="50"/>
      <c r="E134" s="47"/>
      <c r="F134" s="47"/>
      <c r="G134" s="50"/>
      <c r="H134" s="73"/>
      <c r="I134" s="47"/>
      <c r="J134" s="47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ht="14.25" customHeight="1">
      <c r="A135" s="45">
        <v>-64</v>
      </c>
      <c r="B135" s="52" t="str">
        <f>IF('Дсетка1-4'!C263='Дсетка1-4'!B262,'Дсетка1-4'!B264,IF('Дсетка1-4'!C263='Дсетка1-4'!B264,'Дсетка1-4'!B262,0))</f>
        <v>_</v>
      </c>
      <c r="C135" s="17">
        <v>191</v>
      </c>
      <c r="D135" s="59" t="s">
        <v>205</v>
      </c>
      <c r="E135" s="47"/>
      <c r="F135" s="45">
        <v>-113</v>
      </c>
      <c r="G135" s="52" t="str">
        <f>IF('Дсетка1-4'!F19='Дсетка1-4'!E27,'Дсетка1-4'!E11,IF('Дсетка1-4'!F19='Дсетка1-4'!E11,'Дсетка1-4'!E27,0))</f>
        <v>Нуждина Ангелина, РБЩг</v>
      </c>
      <c r="H135" s="73"/>
      <c r="I135" s="47"/>
      <c r="J135" s="47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4.25" customHeight="1">
      <c r="A136" s="45"/>
      <c r="B136" s="45">
        <v>-65</v>
      </c>
      <c r="C136" s="54" t="str">
        <f>IF('Дсетка1-4'!D7='Дсетка1-4'!C9,'Дсетка1-4'!C5,IF('Дсетка1-4'!D7='Дсетка1-4'!C5,'Дсетка1-4'!C9,0))</f>
        <v>Хатипова Екатерина, РТАс</v>
      </c>
      <c r="D136" s="73"/>
      <c r="E136" s="47"/>
      <c r="F136" s="45"/>
      <c r="G136" s="27"/>
      <c r="H136" s="47"/>
      <c r="I136" s="47"/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14.25" customHeight="1">
      <c r="A137" s="45"/>
      <c r="B137" s="45"/>
      <c r="C137" s="47"/>
      <c r="D137" s="73"/>
      <c r="E137" s="47"/>
      <c r="F137" s="45"/>
      <c r="G137" s="27"/>
      <c r="H137" s="47"/>
      <c r="I137" s="47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14.25" customHeight="1">
      <c r="A138" s="45"/>
      <c r="B138" s="45"/>
      <c r="C138" s="27"/>
      <c r="D138" s="73"/>
      <c r="E138" s="47"/>
      <c r="F138" s="45"/>
      <c r="G138" s="27"/>
      <c r="H138" s="47"/>
      <c r="I138" s="47"/>
      <c r="J138" s="47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14.2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14.2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ht="14.2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14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14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ht="14.2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ht="14.2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ht="14.2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14.2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14.2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ht="14.2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ht="14.2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14.2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ht="14.2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14.2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ht="14.2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ht="14.2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ht="14.2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ht="14.2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ht="14.2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ht="14.2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ht="14.2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4.2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ht="14.2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ht="14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ht="14.2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10" ht="14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1:10" ht="14.2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1:10" ht="14.2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4.2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4.2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4.2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4.2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4.2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4.2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4.2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1:10" ht="14.2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1:10" ht="14.2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1:10" ht="14.2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ht="14.2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1:10" ht="14.2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4.2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ht="14.2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14.2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1:10" ht="14.2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1:10" ht="14.2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1:10" ht="14.2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14.2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0" ht="14.2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0" ht="14.2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1:10" ht="14.2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1:10" ht="14.2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1:10" ht="14.2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1:10" ht="14.2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1:10" ht="14.2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4.2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4.2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4.2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4.2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4.2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4.2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4.2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4.2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4.2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4.2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4.2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4.2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4.2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4.2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4.2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4.2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4.2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4.2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4.2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4.2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4.2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4.2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1:10" ht="14.2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1:10" ht="14.2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4.2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4.2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4.2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4.2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4.2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4.2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4.2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4.2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4.2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4.2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4.2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4.2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4.2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4.2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ht="14.2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</row>
  </sheetData>
  <sheetProtection sheet="1" objects="1" scenarios="1"/>
  <mergeCells count="6">
    <mergeCell ref="A70:M70"/>
    <mergeCell ref="A71:M71"/>
    <mergeCell ref="A1:M1"/>
    <mergeCell ref="A2:M2"/>
    <mergeCell ref="A3:M3"/>
    <mergeCell ref="A69:M69"/>
  </mergeCells>
  <conditionalFormatting sqref="K66 K75 K58 K127 C6:C12 D67:D68 C66:C68 E65:E68 A4:B68 D63:D65 H63:H68 D43:D45 I55:I68 F64:F68 C58:C60 G59:G68 F56:F62 C62:C64 D59:D61 E57:E63 D55:D57 H47:H61 D51:D53 F48:F54 C50:C52 C54:C56 D47:D49 E49:E55 G43:G57 F40:F46 C46:C48 D39:D41 E41:E47 J47:J68 D11:D13 J14:J45 C26:C28 H31:H45 C34:C36 F32:F38 C38:C44 D35:D37 E33:E39 D31:D33 G27:G41 F24:F30 C30:C32 D27:D29 E25:E31 D23:D25 I23:I53 H15:H29 C18:C20 F16:F22 C22:C24 D19:D21 E17:E23 D15:D17 G11:G25 F8:F14 C14:C16 D7:D9 E9:E15 J4:J12 I4:I21 H4:H13 G4:G9 F4:F6 E4:E7 D4:D5 C4 H132:H138 C123:C125 I124:I138 F133:F138 C131:C133 C127:C129 E134:E138 F125:F131 D136:D138 C135:C138 A73:B138 D132:D134 G128:G138 D128:D130 H116:H130 E126:E132 D124:D126 G112:G126 F117:F123 E118:E124 D120:D122 J116:J138 I92:I122 G96:G110 C99:C101 H100:H114 C111:C113 F109:F115 C119:C121 D116:D118 C115:C117 D112:D114 E110:E116 D108:D110 C107:C109 F101:F107 E102:E108 D104:D106 H84:H98 F93:F99 C103:C105 D100:D102 E94:E100 D96:D98 J83:J114 C83:C85 I73:I90 J73:J81 H73:H82 D88:D90 F85:F91 C95:C97 D92:D94 C87:C89 C91:C93 D84:D86 E86:E92 C79:C81 F77:F83 G80:G94 D80:D82 G73:G78 E78:E84 D76:D78 F73:F75 E73:E76 D73:D74 C73 C75:C7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U339"/>
  <sheetViews>
    <sheetView workbookViewId="0" topLeftCell="A1">
      <selection activeCell="A2" sqref="A2:J2"/>
    </sheetView>
  </sheetViews>
  <sheetFormatPr defaultColWidth="9.140625" defaultRowHeight="10.5" customHeight="1"/>
  <cols>
    <col min="1" max="1" width="5.00390625" style="83" customWidth="1"/>
    <col min="2" max="2" width="15.7109375" style="83" customWidth="1"/>
    <col min="3" max="9" width="10.7109375" style="83" customWidth="1"/>
    <col min="10" max="10" width="16.28125" style="83" customWidth="1"/>
    <col min="11" max="11" width="4.57421875" style="82" customWidth="1"/>
    <col min="12" max="13" width="9.140625" style="82" customWidth="1"/>
    <col min="14" max="14" width="6.57421875" style="82" customWidth="1"/>
    <col min="15" max="21" width="9.140625" style="82" customWidth="1"/>
    <col min="22" max="16384" width="9.140625" style="83" customWidth="1"/>
  </cols>
  <sheetData>
    <row r="1" spans="1:13" ht="10.5" customHeight="1">
      <c r="A1" s="123" t="str">
        <f>Дсписки!A1</f>
        <v>XXIII СПАРТАКИАДА ШКОЛЬНИКОВ РЕСПУБЛИКИ БАШКОРТОСТАН</v>
      </c>
      <c r="B1" s="123"/>
      <c r="C1" s="123"/>
      <c r="D1" s="123"/>
      <c r="E1" s="123"/>
      <c r="F1" s="123"/>
      <c r="G1" s="123"/>
      <c r="H1" s="123"/>
      <c r="I1" s="123"/>
      <c r="J1" s="123"/>
      <c r="M1" s="2" t="s">
        <v>68</v>
      </c>
    </row>
    <row r="2" spans="1:13" ht="10.5" customHeight="1">
      <c r="A2" s="123" t="str">
        <f>Дсписки!A2</f>
        <v>Женский разряд</v>
      </c>
      <c r="B2" s="123"/>
      <c r="C2" s="123"/>
      <c r="D2" s="123"/>
      <c r="E2" s="123"/>
      <c r="F2" s="123"/>
      <c r="G2" s="123"/>
      <c r="H2" s="123"/>
      <c r="I2" s="123"/>
      <c r="J2" s="123"/>
      <c r="M2" s="3" t="s">
        <v>69</v>
      </c>
    </row>
    <row r="3" spans="1:10" ht="10.5" customHeight="1">
      <c r="A3" s="124" t="str">
        <f>Дсписки!A3</f>
        <v>с.Мишкино. 28 мая 2021 г.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1" ht="10.5" customHeight="1">
      <c r="A4" s="47"/>
      <c r="B4" s="47"/>
      <c r="C4" s="47"/>
      <c r="D4" s="47"/>
      <c r="E4" s="47"/>
      <c r="F4" s="47"/>
      <c r="G4" s="64"/>
      <c r="H4" s="84"/>
      <c r="I4" s="47"/>
      <c r="J4" s="85" t="s">
        <v>80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0.5" customHeight="1">
      <c r="A5" s="47"/>
      <c r="B5" s="47"/>
      <c r="C5" s="47"/>
      <c r="D5" s="47"/>
      <c r="E5" s="47"/>
      <c r="F5" s="47"/>
      <c r="G5" s="64"/>
      <c r="H5" s="84"/>
      <c r="I5" s="47"/>
      <c r="J5" s="47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0.5" customHeight="1">
      <c r="A6" s="47"/>
      <c r="B6" s="47"/>
      <c r="C6" s="47"/>
      <c r="D6" s="45">
        <v>-248</v>
      </c>
      <c r="E6" s="15" t="str">
        <f>IF('Дсетка5-6'!K30='Дсетка5-6'!J13,'Дсетка5-6'!J46,IF('Дсетка5-6'!K30='Дсетка5-6'!J46,'Дсетка5-6'!J13,0))</f>
        <v>Ниценко Снежана, УФАг</v>
      </c>
      <c r="F6" s="47"/>
      <c r="G6" s="64"/>
      <c r="H6" s="45">
        <v>-250</v>
      </c>
      <c r="I6" s="15" t="str">
        <f>IF('Дсетка5-6'!L44='Дсетка5-6'!K30,'Дсетка5-6'!K58,IF('Дсетка5-6'!L44='Дсетка5-6'!K58,'Дсетка5-6'!K30,0))</f>
        <v>Новичкова Александра, РБЩг</v>
      </c>
      <c r="J6" s="47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0.5" customHeight="1">
      <c r="A7" s="47"/>
      <c r="B7" s="47"/>
      <c r="C7" s="47"/>
      <c r="D7" s="45"/>
      <c r="E7" s="17">
        <v>254</v>
      </c>
      <c r="F7" s="55" t="s">
        <v>156</v>
      </c>
      <c r="G7" s="64"/>
      <c r="H7" s="45"/>
      <c r="I7" s="17">
        <v>253</v>
      </c>
      <c r="J7" s="55" t="s">
        <v>151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0.5" customHeight="1">
      <c r="A8" s="45">
        <v>-244</v>
      </c>
      <c r="B8" s="15" t="str">
        <f>IF('Дсетка5-6'!J13='Дсетка5-6'!I6,'Дсетка5-6'!I22,IF('Дсетка5-6'!J13='Дсетка5-6'!I22,'Дсетка5-6'!I6,0))</f>
        <v>Мубарякова Светлана, РКИс</v>
      </c>
      <c r="C8" s="47"/>
      <c r="D8" s="45">
        <v>-249</v>
      </c>
      <c r="E8" s="19" t="str">
        <f>IF('Дсетка5-6'!K99='Дсетка5-6'!J82,'Дсетка5-6'!J115,IF('Дсетка5-6'!K99='Дсетка5-6'!J115,'Дсетка5-6'!J82,0))</f>
        <v>Нургалиева Эмилия, НЕФг</v>
      </c>
      <c r="F8" s="45" t="s">
        <v>7</v>
      </c>
      <c r="G8" s="64"/>
      <c r="H8" s="45">
        <v>-251</v>
      </c>
      <c r="I8" s="19" t="str">
        <f>IF('Дсетка5-6'!L113='Дсетка5-6'!K99,'Дсетка5-6'!K127,IF('Дсетка5-6'!L113='Дсетка5-6'!K127,'Дсетка5-6'!K99,0))</f>
        <v>Авдеева Алена, РБЩг</v>
      </c>
      <c r="J8" s="45" t="s">
        <v>4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0.5" customHeight="1">
      <c r="A9" s="45"/>
      <c r="B9" s="17">
        <v>255</v>
      </c>
      <c r="C9" s="55" t="s">
        <v>171</v>
      </c>
      <c r="D9" s="47"/>
      <c r="E9" s="45">
        <v>-254</v>
      </c>
      <c r="F9" s="15" t="str">
        <f>IF(F7=E6,E8,IF(F7=E8,E6,0))</f>
        <v>Ниценко Снежана, УФАг</v>
      </c>
      <c r="G9" s="64"/>
      <c r="H9" s="47"/>
      <c r="I9" s="45">
        <v>-253</v>
      </c>
      <c r="J9" s="15" t="str">
        <f>IF(J7=I6,I8,IF(J7=I8,I6,0))</f>
        <v>Авдеева Алена, РБЩг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10.5" customHeight="1">
      <c r="A10" s="45">
        <v>-245</v>
      </c>
      <c r="B10" s="19" t="str">
        <f>IF('Дсетка5-6'!J46='Дсетка5-6'!I38,'Дсетка5-6'!I54,IF('Дсетка5-6'!J46='Дсетка5-6'!I54,'Дсетка5-6'!I38,0))</f>
        <v>Нургалиева Камила, НЕФг</v>
      </c>
      <c r="C10" s="50"/>
      <c r="D10" s="47"/>
      <c r="E10" s="47"/>
      <c r="F10" s="45" t="s">
        <v>10</v>
      </c>
      <c r="G10" s="64"/>
      <c r="H10" s="47"/>
      <c r="I10" s="47"/>
      <c r="J10" s="45" t="s">
        <v>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0.5" customHeight="1">
      <c r="A11" s="45"/>
      <c r="B11" s="47"/>
      <c r="C11" s="17">
        <v>257</v>
      </c>
      <c r="D11" s="55" t="s">
        <v>171</v>
      </c>
      <c r="E11" s="47"/>
      <c r="F11" s="47"/>
      <c r="G11" s="64"/>
      <c r="H11" s="84"/>
      <c r="I11" s="47"/>
      <c r="J11" s="47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0.5" customHeight="1">
      <c r="A12" s="45">
        <v>-246</v>
      </c>
      <c r="B12" s="15" t="str">
        <f>IF('Дсетка5-6'!J82='Дсетка5-6'!I77,'Дсетка5-6'!I91,IF('Дсетка5-6'!J82='Дсетка5-6'!I91,'Дсетка5-6'!I77,0))</f>
        <v>Ильтубаева Доминика, РМ2с</v>
      </c>
      <c r="C12" s="50"/>
      <c r="D12" s="64" t="s">
        <v>8</v>
      </c>
      <c r="E12" s="47"/>
      <c r="F12" s="47"/>
      <c r="G12" s="64"/>
      <c r="H12" s="45">
        <v>-267</v>
      </c>
      <c r="I12" s="15" t="str">
        <f>IF(D27=C25,C29,IF(D27=C29,C25,0))</f>
        <v>Агзамова Алина, РККс</v>
      </c>
      <c r="J12" s="47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0.5" customHeight="1">
      <c r="A13" s="45"/>
      <c r="B13" s="17">
        <v>256</v>
      </c>
      <c r="C13" s="56" t="s">
        <v>155</v>
      </c>
      <c r="D13" s="47"/>
      <c r="E13" s="45">
        <v>-255</v>
      </c>
      <c r="F13" s="15" t="str">
        <f>IF(C9=B8,B10,IF(C9=B10,B8,0))</f>
        <v>Нургалиева Камила, НЕФг</v>
      </c>
      <c r="G13" s="47"/>
      <c r="H13" s="45"/>
      <c r="I13" s="17">
        <v>270</v>
      </c>
      <c r="J13" s="55" t="s">
        <v>176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0.5" customHeight="1">
      <c r="A14" s="45">
        <v>-247</v>
      </c>
      <c r="B14" s="19" t="str">
        <f>IF('Дсетка5-6'!J115='Дсетка5-6'!I107,'Дсетка5-6'!I123,IF('Дсетка5-6'!J115='Дсетка5-6'!I123,'Дсетка5-6'!I107,0))</f>
        <v>Ибатова Анита, РМ2с</v>
      </c>
      <c r="C14" s="45">
        <v>-257</v>
      </c>
      <c r="D14" s="15" t="str">
        <f>IF(D11=C9,C13,IF(D11=C13,C9,0))</f>
        <v>Ибатова Анита, РМ2с</v>
      </c>
      <c r="E14" s="45"/>
      <c r="F14" s="17">
        <v>258</v>
      </c>
      <c r="G14" s="55" t="s">
        <v>159</v>
      </c>
      <c r="H14" s="45">
        <v>-268</v>
      </c>
      <c r="I14" s="19" t="str">
        <f>IF(D35=C33,C37,IF(D35=C37,C33,0))</f>
        <v>Сапараева Элина, РБУс</v>
      </c>
      <c r="J14" s="45" t="s">
        <v>16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0.5" customHeight="1">
      <c r="A15" s="47"/>
      <c r="B15" s="47"/>
      <c r="C15" s="47"/>
      <c r="D15" s="45" t="s">
        <v>12</v>
      </c>
      <c r="E15" s="45">
        <v>-256</v>
      </c>
      <c r="F15" s="19" t="str">
        <f>IF(C13=B12,B14,IF(C13=B14,B12,0))</f>
        <v>Ильтубаева Доминика, РМ2с</v>
      </c>
      <c r="G15" s="45" t="s">
        <v>6</v>
      </c>
      <c r="H15" s="47"/>
      <c r="I15" s="45">
        <v>-270</v>
      </c>
      <c r="J15" s="15" t="str">
        <f>IF(J13=I12,I14,IF(J13=I14,I12,0))</f>
        <v>Сапараева Элина, РБУс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0.5" customHeight="1">
      <c r="A16" s="45">
        <v>-240</v>
      </c>
      <c r="B16" s="15" t="str">
        <f>IF('Дсетка5-6'!I22='Дсетка5-6'!H14,'Дсетка5-6'!H30,IF('Дсетка5-6'!I22='Дсетка5-6'!H30,'Дсетка5-6'!H14,0))</f>
        <v>Иванова Ульяна, РБКс</v>
      </c>
      <c r="C16" s="47"/>
      <c r="D16" s="47"/>
      <c r="E16" s="47"/>
      <c r="F16" s="45">
        <v>-258</v>
      </c>
      <c r="G16" s="15" t="str">
        <f>IF(G14=F13,F15,IF(G14=F15,F13,0))</f>
        <v>Ильтубаева Доминика, РМ2с</v>
      </c>
      <c r="H16" s="47"/>
      <c r="I16" s="47"/>
      <c r="J16" s="45" t="s">
        <v>18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0.5" customHeight="1">
      <c r="A17" s="45"/>
      <c r="B17" s="17">
        <v>259</v>
      </c>
      <c r="C17" s="55" t="s">
        <v>163</v>
      </c>
      <c r="D17" s="47"/>
      <c r="E17" s="47"/>
      <c r="F17" s="47"/>
      <c r="G17" s="45" t="s">
        <v>9</v>
      </c>
      <c r="H17" s="84"/>
      <c r="I17" s="47"/>
      <c r="J17" s="47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0.5" customHeight="1">
      <c r="A18" s="45">
        <v>-241</v>
      </c>
      <c r="B18" s="19" t="str">
        <f>IF('Дсетка5-6'!I54='Дсетка5-6'!H46,'Дсетка5-6'!H62,IF('Дсетка5-6'!I54='Дсетка5-6'!H62,'Дсетка5-6'!H46,0))</f>
        <v>Фазлыева Алина, РМ1с</v>
      </c>
      <c r="C18" s="50"/>
      <c r="D18" s="47"/>
      <c r="E18" s="45">
        <v>-259</v>
      </c>
      <c r="F18" s="15" t="str">
        <f>IF(C17=B16,B18,IF(C17=B18,B16,0))</f>
        <v>Фазлыева Алина, РМ1с</v>
      </c>
      <c r="G18" s="47"/>
      <c r="H18" s="45">
        <v>-271</v>
      </c>
      <c r="I18" s="15" t="str">
        <f>IF(G24=F23,F25,IF(G24=F25,F23,0))</f>
        <v>Андрюшкина Рада, РМ1с</v>
      </c>
      <c r="J18" s="47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0.5" customHeight="1">
      <c r="A19" s="45"/>
      <c r="B19" s="47"/>
      <c r="C19" s="17">
        <v>261</v>
      </c>
      <c r="D19" s="55" t="s">
        <v>165</v>
      </c>
      <c r="E19" s="45"/>
      <c r="F19" s="17">
        <v>262</v>
      </c>
      <c r="G19" s="55" t="s">
        <v>161</v>
      </c>
      <c r="H19" s="45"/>
      <c r="I19" s="17">
        <v>274</v>
      </c>
      <c r="J19" s="55" t="s">
        <v>166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0.5" customHeight="1">
      <c r="A20" s="45">
        <v>-242</v>
      </c>
      <c r="B20" s="15" t="str">
        <f>IF('Дсетка5-6'!I91='Дсетка5-6'!H83,'Дсетка5-6'!H99,IF('Дсетка5-6'!I91='Дсетка5-6'!H99,'Дсетка5-6'!H83,0))</f>
        <v>Иванко Анна, РККс</v>
      </c>
      <c r="C20" s="50"/>
      <c r="D20" s="64" t="s">
        <v>13</v>
      </c>
      <c r="E20" s="45">
        <v>-260</v>
      </c>
      <c r="F20" s="19" t="str">
        <f>IF(C21=B20,B22,IF(C21=B22,B20,0))</f>
        <v>Иванко Анна, РККс</v>
      </c>
      <c r="G20" s="45" t="s">
        <v>11</v>
      </c>
      <c r="H20" s="45">
        <v>-272</v>
      </c>
      <c r="I20" s="19" t="str">
        <f>IF(G28=F27,F29,IF(G28=F29,F27,0))</f>
        <v>Нургалеева Карина, ОКТг</v>
      </c>
      <c r="J20" s="45" t="s">
        <v>23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0.5" customHeight="1">
      <c r="A21" s="45"/>
      <c r="B21" s="17">
        <v>260</v>
      </c>
      <c r="C21" s="56" t="s">
        <v>165</v>
      </c>
      <c r="D21" s="47"/>
      <c r="E21" s="47"/>
      <c r="F21" s="45">
        <v>-262</v>
      </c>
      <c r="G21" s="15" t="str">
        <f>IF(G19=F18,F20,IF(G19=F20,F18,0))</f>
        <v>Иванко Анна, РККс</v>
      </c>
      <c r="H21" s="47"/>
      <c r="I21" s="45">
        <v>-274</v>
      </c>
      <c r="J21" s="15" t="str">
        <f>IF(J19=I18,I20,IF(J19=I20,I18,0))</f>
        <v>Андрюшкина Рада, РМ1с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0.5" customHeight="1">
      <c r="A22" s="45">
        <v>-243</v>
      </c>
      <c r="B22" s="19" t="str">
        <f>IF('Дсетка5-6'!I123='Дсетка5-6'!H115,'Дсетка5-6'!H131,IF('Дсетка5-6'!I123='Дсетка5-6'!H131,'Дсетка5-6'!H115,0))</f>
        <v>Нуждина Ангелина, РБЩг</v>
      </c>
      <c r="C22" s="45">
        <v>-261</v>
      </c>
      <c r="D22" s="15" t="str">
        <f>IF(D19=C17,C21,IF(D19=C21,C17,0))</f>
        <v>Иванова Ульяна, РБКс</v>
      </c>
      <c r="E22" s="47"/>
      <c r="F22" s="47"/>
      <c r="G22" s="45" t="s">
        <v>14</v>
      </c>
      <c r="H22" s="47"/>
      <c r="I22" s="47"/>
      <c r="J22" s="45" t="s">
        <v>25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0.5" customHeight="1">
      <c r="A23" s="47"/>
      <c r="B23" s="47"/>
      <c r="C23" s="47"/>
      <c r="D23" s="45" t="s">
        <v>15</v>
      </c>
      <c r="E23" s="45">
        <v>-263</v>
      </c>
      <c r="F23" s="15" t="str">
        <f>IF(C25=B24,B26,IF(C25=B26,B24,0))</f>
        <v>Мамбетова Назгуль, РХАс</v>
      </c>
      <c r="G23" s="47"/>
      <c r="H23" s="45">
        <v>-279</v>
      </c>
      <c r="I23" s="15" t="str">
        <f>IF(D43=C41,C45,IF(D43=C45,C41,0))</f>
        <v>Михалева Светлана, РНУс</v>
      </c>
      <c r="J23" s="47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0.5" customHeight="1">
      <c r="A24" s="45">
        <v>-232</v>
      </c>
      <c r="B24" s="15" t="str">
        <f>IF('Дсетка5-6'!H14='Дсетка5-6'!G10,'Дсетка5-6'!G18,IF('Дсетка5-6'!H14='Дсетка5-6'!G18,'Дсетка5-6'!G10,0))</f>
        <v>Мамбетова Назгуль, РХАс</v>
      </c>
      <c r="C24" s="47"/>
      <c r="D24" s="47"/>
      <c r="E24" s="45"/>
      <c r="F24" s="17">
        <v>271</v>
      </c>
      <c r="G24" s="55" t="s">
        <v>164</v>
      </c>
      <c r="H24" s="84"/>
      <c r="I24" s="17">
        <v>282</v>
      </c>
      <c r="J24" s="55" t="s">
        <v>188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0.5" customHeight="1">
      <c r="A25" s="45"/>
      <c r="B25" s="17">
        <v>263</v>
      </c>
      <c r="C25" s="55" t="s">
        <v>157</v>
      </c>
      <c r="D25" s="47"/>
      <c r="E25" s="45">
        <v>-264</v>
      </c>
      <c r="F25" s="19" t="str">
        <f>IF(C29=B28,B30,IF(C29=B30,B28,0))</f>
        <v>Андрюшкина Рада, РМ1с</v>
      </c>
      <c r="G25" s="50"/>
      <c r="H25" s="45">
        <v>-280</v>
      </c>
      <c r="I25" s="19" t="str">
        <f>IF(D51=C49,C53,IF(D51=C53,C49,0))</f>
        <v>Гареева Диана, РБВс</v>
      </c>
      <c r="J25" s="45" t="s">
        <v>22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0.5" customHeight="1">
      <c r="A26" s="45">
        <v>-233</v>
      </c>
      <c r="B26" s="19" t="str">
        <f>IF('Дсетка5-6'!H30='Дсетка5-6'!G26,'Дсетка5-6'!G34,IF('Дсетка5-6'!H30='Дсетка5-6'!G34,'Дсетка5-6'!G26,0))</f>
        <v>Малышева Анастасия, УФАг</v>
      </c>
      <c r="C26" s="50"/>
      <c r="D26" s="47"/>
      <c r="E26" s="45"/>
      <c r="F26" s="47"/>
      <c r="G26" s="17">
        <v>273</v>
      </c>
      <c r="H26" s="55" t="s">
        <v>168</v>
      </c>
      <c r="I26" s="45">
        <v>-282</v>
      </c>
      <c r="J26" s="15" t="str">
        <f>IF(J24=I23,I25,IF(J24=I25,I23,0))</f>
        <v>Михалева Светлана, РНУс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0.5" customHeight="1">
      <c r="A27" s="45"/>
      <c r="B27" s="47"/>
      <c r="C27" s="17">
        <v>267</v>
      </c>
      <c r="D27" s="55" t="s">
        <v>157</v>
      </c>
      <c r="E27" s="45">
        <v>-265</v>
      </c>
      <c r="F27" s="15" t="str">
        <f>IF(C33=B32,B34,IF(C33=B34,B32,0))</f>
        <v>Салихова Эльнара, РАЛс</v>
      </c>
      <c r="G27" s="50"/>
      <c r="H27" s="64" t="s">
        <v>19</v>
      </c>
      <c r="I27" s="47"/>
      <c r="J27" s="45" t="s">
        <v>24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0.5" customHeight="1">
      <c r="A28" s="45">
        <v>-234</v>
      </c>
      <c r="B28" s="15" t="str">
        <f>IF('Дсетка5-6'!H46='Дсетка5-6'!G42,'Дсетка5-6'!G50,IF('Дсетка5-6'!H46='Дсетка5-6'!G50,'Дсетка5-6'!G42,0))</f>
        <v>Агзамова Алина, РККс</v>
      </c>
      <c r="C28" s="50"/>
      <c r="D28" s="50"/>
      <c r="E28" s="45"/>
      <c r="F28" s="17">
        <v>272</v>
      </c>
      <c r="G28" s="56" t="s">
        <v>168</v>
      </c>
      <c r="H28" s="47"/>
      <c r="I28" s="47"/>
      <c r="J28" s="47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0.5" customHeight="1">
      <c r="A29" s="45"/>
      <c r="B29" s="17">
        <v>264</v>
      </c>
      <c r="C29" s="56" t="s">
        <v>176</v>
      </c>
      <c r="D29" s="50"/>
      <c r="E29" s="45">
        <v>-266</v>
      </c>
      <c r="F29" s="19" t="str">
        <f>IF(C37=B36,B38,IF(C37=B38,B36,0))</f>
        <v>Нургалеева Карина, ОКТг</v>
      </c>
      <c r="G29" s="45">
        <v>-273</v>
      </c>
      <c r="H29" s="15" t="str">
        <f>IF(H26=G24,G28,IF(H26=G28,G24,0))</f>
        <v>Мамбетова Назгуль, РХАс</v>
      </c>
      <c r="I29" s="47"/>
      <c r="J29" s="47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0.5" customHeight="1">
      <c r="A30" s="45">
        <v>-235</v>
      </c>
      <c r="B30" s="19" t="str">
        <f>IF('Дсетка5-6'!H62='Дсетка5-6'!G58,'Дсетка5-6'!G66,IF('Дсетка5-6'!H62='Дсетка5-6'!G66,'Дсетка5-6'!G58,0))</f>
        <v>Андрюшкина Рада, РМ1с</v>
      </c>
      <c r="C30" s="47"/>
      <c r="D30" s="50"/>
      <c r="E30" s="47"/>
      <c r="F30" s="47"/>
      <c r="G30" s="64"/>
      <c r="H30" s="45" t="s">
        <v>21</v>
      </c>
      <c r="I30" s="47"/>
      <c r="J30" s="47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0.5" customHeight="1">
      <c r="A31" s="45"/>
      <c r="B31" s="47"/>
      <c r="C31" s="51"/>
      <c r="D31" s="17">
        <v>269</v>
      </c>
      <c r="E31" s="55" t="s">
        <v>157</v>
      </c>
      <c r="F31" s="47"/>
      <c r="G31" s="64"/>
      <c r="H31" s="84"/>
      <c r="I31" s="47"/>
      <c r="J31" s="47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10.5" customHeight="1">
      <c r="A32" s="45">
        <v>-236</v>
      </c>
      <c r="B32" s="15" t="str">
        <f>IF('Дсетка5-6'!H83='Дсетка5-6'!G79,'Дсетка5-6'!G87,IF('Дсетка5-6'!H83='Дсетка5-6'!G87,'Дсетка5-6'!G79,0))</f>
        <v>Салихова Эльнара, РАЛс</v>
      </c>
      <c r="C32" s="47"/>
      <c r="D32" s="50"/>
      <c r="E32" s="45" t="s">
        <v>17</v>
      </c>
      <c r="F32" s="45">
        <v>-275</v>
      </c>
      <c r="G32" s="15" t="str">
        <f>IF(C41=B40,B42,IF(C41=B42,B40,0))</f>
        <v>Давлетбаева Алсу, РЧЕс</v>
      </c>
      <c r="H32" s="47"/>
      <c r="I32" s="47"/>
      <c r="J32" s="47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10.5" customHeight="1">
      <c r="A33" s="45"/>
      <c r="B33" s="17">
        <v>265</v>
      </c>
      <c r="C33" s="55" t="s">
        <v>184</v>
      </c>
      <c r="D33" s="50"/>
      <c r="E33" s="47"/>
      <c r="F33" s="45"/>
      <c r="G33" s="17">
        <v>283</v>
      </c>
      <c r="H33" s="55" t="s">
        <v>179</v>
      </c>
      <c r="I33" s="47"/>
      <c r="J33" s="4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0.5" customHeight="1">
      <c r="A34" s="45">
        <v>-237</v>
      </c>
      <c r="B34" s="19" t="str">
        <f>IF('Дсетка5-6'!H99='Дсетка5-6'!G95,'Дсетка5-6'!G103,IF('Дсетка5-6'!H99='Дсетка5-6'!G103,'Дсетка5-6'!G95,0))</f>
        <v>Сапараева Элина, РБУс</v>
      </c>
      <c r="C34" s="50"/>
      <c r="D34" s="50"/>
      <c r="E34" s="47"/>
      <c r="F34" s="45">
        <v>-276</v>
      </c>
      <c r="G34" s="19" t="str">
        <f>IF(C45=B44,B46,IF(C45=B46,B44,0))</f>
        <v>Юсупова Карина, РБТс</v>
      </c>
      <c r="H34" s="50"/>
      <c r="I34" s="47"/>
      <c r="J34" s="4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0.5" customHeight="1">
      <c r="A35" s="45"/>
      <c r="B35" s="47"/>
      <c r="C35" s="17">
        <v>268</v>
      </c>
      <c r="D35" s="56" t="s">
        <v>174</v>
      </c>
      <c r="E35" s="47"/>
      <c r="F35" s="45"/>
      <c r="G35" s="47"/>
      <c r="H35" s="17">
        <v>285</v>
      </c>
      <c r="I35" s="55" t="s">
        <v>179</v>
      </c>
      <c r="J35" s="4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10.5" customHeight="1">
      <c r="A36" s="45">
        <v>-238</v>
      </c>
      <c r="B36" s="15" t="str">
        <f>IF('Дсетка5-6'!H115='Дсетка5-6'!G111,'Дсетка5-6'!G119,IF('Дсетка5-6'!H115='Дсетка5-6'!G119,'Дсетка5-6'!G111,0))</f>
        <v>Фатхлисламова Вероника, РКИс</v>
      </c>
      <c r="C36" s="50"/>
      <c r="D36" s="51"/>
      <c r="E36" s="47"/>
      <c r="F36" s="45">
        <v>-277</v>
      </c>
      <c r="G36" s="15" t="str">
        <f>IF(C49=B48,B50,IF(C49=B50,B48,0))</f>
        <v>Рузанова Анна, РАЛс</v>
      </c>
      <c r="H36" s="50"/>
      <c r="I36" s="64" t="s">
        <v>27</v>
      </c>
      <c r="J36" s="47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0.5" customHeight="1">
      <c r="A37" s="45"/>
      <c r="B37" s="17">
        <v>266</v>
      </c>
      <c r="C37" s="56" t="s">
        <v>174</v>
      </c>
      <c r="D37" s="45">
        <v>-269</v>
      </c>
      <c r="E37" s="15" t="str">
        <f>IF(E31=D27,D35,IF(E31=D35,D27,0))</f>
        <v>Фатхлисламова Вероника, РКИс</v>
      </c>
      <c r="F37" s="45"/>
      <c r="G37" s="17">
        <v>284</v>
      </c>
      <c r="H37" s="56" t="s">
        <v>167</v>
      </c>
      <c r="I37" s="47"/>
      <c r="J37" s="47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0.5" customHeight="1">
      <c r="A38" s="45">
        <v>-239</v>
      </c>
      <c r="B38" s="19" t="str">
        <f>IF('Дсетка5-6'!H131='Дсетка5-6'!G127,'Дсетка5-6'!G135,IF('Дсетка5-6'!H131='Дсетка5-6'!G135,'Дсетка5-6'!G127,0))</f>
        <v>Нургалеева Карина, ОКТг</v>
      </c>
      <c r="C38" s="47"/>
      <c r="D38" s="47"/>
      <c r="E38" s="45" t="s">
        <v>20</v>
      </c>
      <c r="F38" s="45">
        <v>-278</v>
      </c>
      <c r="G38" s="19" t="str">
        <f>IF(C53=B52,B54,IF(C53=B54,B52,0))</f>
        <v>Ануфриева Полина, ОКТг</v>
      </c>
      <c r="H38" s="45">
        <v>-285</v>
      </c>
      <c r="I38" s="15" t="str">
        <f>IF(I35=H33,H37,IF(I35=H37,H33,0))</f>
        <v>Рузанова Анна, РАЛс</v>
      </c>
      <c r="J38" s="4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0.5" customHeight="1">
      <c r="A39" s="47"/>
      <c r="B39" s="47"/>
      <c r="C39" s="47"/>
      <c r="D39" s="47"/>
      <c r="E39" s="47"/>
      <c r="F39" s="47"/>
      <c r="G39" s="64"/>
      <c r="H39" s="84"/>
      <c r="I39" s="45" t="s">
        <v>28</v>
      </c>
      <c r="J39" s="47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0.5" customHeight="1">
      <c r="A40" s="45">
        <v>-224</v>
      </c>
      <c r="B40" s="15" t="str">
        <f>IF('Дсетка5-6'!G10='Дсетка5-6'!F7,'Дсетка5-6'!F15,IF('Дсетка5-6'!G10='Дсетка5-6'!F15,'Дсетка5-6'!F7,0))</f>
        <v>Давлетбаева Алсу, РЧЕс</v>
      </c>
      <c r="C40" s="47"/>
      <c r="D40" s="47"/>
      <c r="E40" s="47"/>
      <c r="F40" s="47"/>
      <c r="G40" s="45">
        <v>-283</v>
      </c>
      <c r="H40" s="15" t="str">
        <f>IF(H33=G32,G34,IF(H33=G34,G32,0))</f>
        <v>Юсупова Карина, РБТс</v>
      </c>
      <c r="I40" s="47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0.5" customHeight="1">
      <c r="A41" s="45"/>
      <c r="B41" s="17">
        <v>275</v>
      </c>
      <c r="C41" s="55" t="s">
        <v>276</v>
      </c>
      <c r="D41" s="47"/>
      <c r="E41" s="47"/>
      <c r="F41" s="47"/>
      <c r="G41" s="84"/>
      <c r="H41" s="17">
        <v>286</v>
      </c>
      <c r="I41" s="55" t="s">
        <v>172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0.5" customHeight="1">
      <c r="A42" s="45">
        <v>-225</v>
      </c>
      <c r="B42" s="19" t="str">
        <f>IF('Дсетка5-6'!G26='Дсетка5-6'!F23,'Дсетка5-6'!F31,IF('Дсетка5-6'!G26='Дсетка5-6'!F31,'Дсетка5-6'!F23,0))</f>
        <v>Михалева Светлана, РНУс</v>
      </c>
      <c r="C42" s="50"/>
      <c r="D42" s="47"/>
      <c r="E42" s="47"/>
      <c r="F42" s="47"/>
      <c r="G42" s="45">
        <v>-284</v>
      </c>
      <c r="H42" s="19" t="str">
        <f>IF(H37=G36,G38,IF(H37=G38,G36,0))</f>
        <v>Ануфриева Полина, ОКТг</v>
      </c>
      <c r="I42" s="45" t="s">
        <v>29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0.5" customHeight="1">
      <c r="A43" s="45"/>
      <c r="B43" s="47"/>
      <c r="C43" s="17">
        <v>279</v>
      </c>
      <c r="D43" s="55" t="s">
        <v>177</v>
      </c>
      <c r="E43" s="47"/>
      <c r="F43" s="47"/>
      <c r="G43" s="84"/>
      <c r="H43" s="45">
        <v>-286</v>
      </c>
      <c r="I43" s="15" t="str">
        <f>IF(I41=H40,H42,IF(I41=H42,H40,0))</f>
        <v>Ануфриева Полина, ОКТг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0.5" customHeight="1">
      <c r="A44" s="45">
        <v>-226</v>
      </c>
      <c r="B44" s="15" t="str">
        <f>IF('Дсетка5-6'!G42='Дсетка5-6'!F39,'Дсетка5-6'!F47,IF('Дсетка5-6'!G42='Дсетка5-6'!F47,'Дсетка5-6'!F39,0))</f>
        <v>Юсупова Карина, РБТс</v>
      </c>
      <c r="C44" s="50"/>
      <c r="D44" s="50"/>
      <c r="E44" s="47"/>
      <c r="F44" s="47"/>
      <c r="G44" s="84"/>
      <c r="H44" s="47"/>
      <c r="I44" s="45" t="s">
        <v>31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0.5" customHeight="1">
      <c r="A45" s="45"/>
      <c r="B45" s="17">
        <v>276</v>
      </c>
      <c r="C45" s="56" t="s">
        <v>177</v>
      </c>
      <c r="D45" s="50"/>
      <c r="E45" s="47"/>
      <c r="F45" s="47"/>
      <c r="G45" s="45">
        <v>-299</v>
      </c>
      <c r="H45" s="15" t="str">
        <f>IF(E63=D59,D67,IF(E63=D67,D59,0))</f>
        <v>Риянова Татьяна, РТАс</v>
      </c>
      <c r="I45" s="47"/>
      <c r="J45" s="4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0.5" customHeight="1">
      <c r="A46" s="45">
        <v>-227</v>
      </c>
      <c r="B46" s="19" t="str">
        <f>IF('Дсетка5-6'!G58='Дсетка5-6'!F55,'Дсетка5-6'!F63,IF('Дсетка5-6'!G58='Дсетка5-6'!F63,'Дсетка5-6'!F55,0))</f>
        <v>Абдуллина Яна, РМ2с</v>
      </c>
      <c r="C46" s="47"/>
      <c r="D46" s="50"/>
      <c r="E46" s="47"/>
      <c r="F46" s="47"/>
      <c r="G46" s="84"/>
      <c r="H46" s="17">
        <v>302</v>
      </c>
      <c r="I46" s="55" t="s">
        <v>170</v>
      </c>
      <c r="J46" s="47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ht="10.5" customHeight="1">
      <c r="A47" s="45"/>
      <c r="B47" s="47"/>
      <c r="C47" s="51"/>
      <c r="D47" s="17">
        <v>281</v>
      </c>
      <c r="E47" s="55" t="s">
        <v>169</v>
      </c>
      <c r="F47" s="47"/>
      <c r="G47" s="45">
        <v>-300</v>
      </c>
      <c r="H47" s="19" t="str">
        <f>IF(E79=D75,D83,IF(E79=D83,D75,0))</f>
        <v>Зарипова Рената, РЕРс</v>
      </c>
      <c r="I47" s="45" t="s">
        <v>32</v>
      </c>
      <c r="J47" s="47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ht="10.5" customHeight="1">
      <c r="A48" s="45">
        <v>-228</v>
      </c>
      <c r="B48" s="15" t="str">
        <f>IF('Дсетка5-6'!G79='Дсетка5-6'!F76,'Дсетка5-6'!F84,IF('Дсетка5-6'!G79='Дсетка5-6'!F84,'Дсетка5-6'!F76,0))</f>
        <v>Рузанова Анна, РАЛс</v>
      </c>
      <c r="C48" s="47"/>
      <c r="D48" s="50"/>
      <c r="E48" s="45" t="s">
        <v>26</v>
      </c>
      <c r="F48" s="47"/>
      <c r="G48" s="84"/>
      <c r="H48" s="45">
        <v>-302</v>
      </c>
      <c r="I48" s="15" t="str">
        <f>IF(I46=H45,H47,IF(I46=H47,H45,0))</f>
        <v>Риянова Татьяна, РТАс</v>
      </c>
      <c r="J48" s="47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10.5" customHeight="1">
      <c r="A49" s="45"/>
      <c r="B49" s="17">
        <v>277</v>
      </c>
      <c r="C49" s="55" t="s">
        <v>169</v>
      </c>
      <c r="D49" s="50"/>
      <c r="E49" s="47"/>
      <c r="F49" s="47"/>
      <c r="G49" s="84"/>
      <c r="H49" s="47"/>
      <c r="I49" s="45" t="s">
        <v>33</v>
      </c>
      <c r="J49" s="47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10.5" customHeight="1">
      <c r="A50" s="45">
        <v>-229</v>
      </c>
      <c r="B50" s="19" t="str">
        <f>IF('Дсетка5-6'!G95='Дсетка5-6'!F92,'Дсетка5-6'!F100,IF('Дсетка5-6'!G95='Дсетка5-6'!F100,'Дсетка5-6'!F92,0))</f>
        <v>Набиуллина Динара, РБУс</v>
      </c>
      <c r="C50" s="50"/>
      <c r="D50" s="50"/>
      <c r="E50" s="47"/>
      <c r="F50" s="45">
        <v>-295</v>
      </c>
      <c r="G50" s="15" t="str">
        <f>IF(D59=C57,C61,IF(D59=C61,C57,0))</f>
        <v>Сакратова Камилла, УФАг</v>
      </c>
      <c r="H50" s="47"/>
      <c r="I50" s="47"/>
      <c r="J50" s="47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0.5" customHeight="1">
      <c r="A51" s="45"/>
      <c r="B51" s="47"/>
      <c r="C51" s="17">
        <v>280</v>
      </c>
      <c r="D51" s="56" t="s">
        <v>169</v>
      </c>
      <c r="E51" s="47"/>
      <c r="F51" s="45"/>
      <c r="G51" s="17">
        <v>303</v>
      </c>
      <c r="H51" s="55" t="s">
        <v>182</v>
      </c>
      <c r="I51" s="47"/>
      <c r="J51" s="47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10.5" customHeight="1">
      <c r="A52" s="45">
        <v>-230</v>
      </c>
      <c r="B52" s="15" t="str">
        <f>IF('Дсетка5-6'!G111='Дсетка5-6'!F108,'Дсетка5-6'!F116,IF('Дсетка5-6'!G111='Дсетка5-6'!F116,'Дсетка5-6'!F108,0))</f>
        <v>Гареева Диана, РБВс</v>
      </c>
      <c r="C52" s="50"/>
      <c r="D52" s="51"/>
      <c r="E52" s="47"/>
      <c r="F52" s="45">
        <v>-296</v>
      </c>
      <c r="G52" s="19" t="str">
        <f>IF(D67=C65,C69,IF(D67=C69,C65,0))</f>
        <v>Якупова Эмилия, РСАс</v>
      </c>
      <c r="H52" s="50"/>
      <c r="I52" s="47"/>
      <c r="J52" s="4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10.5" customHeight="1">
      <c r="A53" s="45"/>
      <c r="B53" s="17">
        <v>278</v>
      </c>
      <c r="C53" s="56" t="s">
        <v>188</v>
      </c>
      <c r="D53" s="45">
        <v>-281</v>
      </c>
      <c r="E53" s="15" t="str">
        <f>IF(E47=D43,D51,IF(E47=D51,D43,0))</f>
        <v>Абдуллина Яна, РМ2с</v>
      </c>
      <c r="F53" s="45"/>
      <c r="G53" s="47"/>
      <c r="H53" s="17">
        <v>305</v>
      </c>
      <c r="I53" s="55" t="s">
        <v>180</v>
      </c>
      <c r="J53" s="47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ht="10.5" customHeight="1">
      <c r="A54" s="45">
        <v>-231</v>
      </c>
      <c r="B54" s="19" t="str">
        <f>IF('Дсетка5-6'!G127='Дсетка5-6'!F124,'Дсетка5-6'!F132,IF('Дсетка5-6'!G127='Дсетка5-6'!F132,'Дсетка5-6'!F124,0))</f>
        <v>Ануфриева Полина, ОКТг</v>
      </c>
      <c r="C54" s="47"/>
      <c r="D54" s="47"/>
      <c r="E54" s="45" t="s">
        <v>30</v>
      </c>
      <c r="F54" s="45">
        <v>-297</v>
      </c>
      <c r="G54" s="15" t="str">
        <f>IF(D75=C73,C77,IF(D75=C77,C73,0))</f>
        <v>Миндибаева Диана, РБТс</v>
      </c>
      <c r="H54" s="50"/>
      <c r="I54" s="64" t="s">
        <v>34</v>
      </c>
      <c r="J54" s="47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10.5" customHeight="1">
      <c r="A55" s="47"/>
      <c r="B55" s="47"/>
      <c r="C55" s="47"/>
      <c r="D55" s="47"/>
      <c r="E55" s="47"/>
      <c r="F55" s="45"/>
      <c r="G55" s="17">
        <v>304</v>
      </c>
      <c r="H55" s="56" t="s">
        <v>180</v>
      </c>
      <c r="I55" s="47"/>
      <c r="J55" s="47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0.5" customHeight="1">
      <c r="A56" s="45">
        <v>-208</v>
      </c>
      <c r="B56" s="15" t="str">
        <f>IF('Дсетка5-6'!F7='Дсетка5-6'!E4,'Дсетка5-6'!E8,IF('Дсетка5-6'!F7='Дсетка5-6'!E8,'Дсетка5-6'!E4,0))</f>
        <v>Сакратова Камилла, УФАг</v>
      </c>
      <c r="C56" s="47"/>
      <c r="D56" s="47"/>
      <c r="E56" s="47"/>
      <c r="F56" s="45">
        <v>-298</v>
      </c>
      <c r="G56" s="19" t="str">
        <f>IF(D83=C81,C85,IF(D83=C85,C81,0))</f>
        <v>Каримова Амалия, ОКТг</v>
      </c>
      <c r="H56" s="45">
        <v>-305</v>
      </c>
      <c r="I56" s="15" t="str">
        <f>IF(I53=H51,H55,IF(I53=H55,H51,0))</f>
        <v>Сакратова Камилла, УФАг</v>
      </c>
      <c r="J56" s="47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10.5" customHeight="1">
      <c r="A57" s="45"/>
      <c r="B57" s="17">
        <v>287</v>
      </c>
      <c r="C57" s="55" t="s">
        <v>182</v>
      </c>
      <c r="D57" s="47"/>
      <c r="E57" s="45">
        <v>-303</v>
      </c>
      <c r="F57" s="15" t="str">
        <f>IF(H51=G50,G52,IF(H51=G52,G50,0))</f>
        <v>Якупова Эмилия, РСАс</v>
      </c>
      <c r="G57" s="47"/>
      <c r="H57" s="84"/>
      <c r="I57" s="45" t="s">
        <v>35</v>
      </c>
      <c r="J57" s="47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0.5" customHeight="1">
      <c r="A58" s="45">
        <v>-209</v>
      </c>
      <c r="B58" s="19" t="str">
        <f>IF('Дсетка5-6'!F15='Дсетка5-6'!E12,'Дсетка5-6'!E16,IF('Дсетка5-6'!F15='Дсетка5-6'!E16,'Дсетка5-6'!E12,0))</f>
        <v>Рычкова Эллада, РКЛс</v>
      </c>
      <c r="C58" s="50"/>
      <c r="D58" s="47"/>
      <c r="E58" s="84"/>
      <c r="F58" s="17">
        <v>306</v>
      </c>
      <c r="G58" s="55" t="s">
        <v>183</v>
      </c>
      <c r="J58" s="47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0.5" customHeight="1">
      <c r="A59" s="45"/>
      <c r="B59" s="47"/>
      <c r="C59" s="17">
        <v>295</v>
      </c>
      <c r="D59" s="55" t="s">
        <v>277</v>
      </c>
      <c r="E59" s="45">
        <v>-304</v>
      </c>
      <c r="F59" s="19" t="str">
        <f>IF(H55=G54,G56,IF(H55=G56,G54,0))</f>
        <v>Миндибаева Диана, РБТс</v>
      </c>
      <c r="G59" s="45" t="s">
        <v>36</v>
      </c>
      <c r="H59" s="45">
        <v>-311</v>
      </c>
      <c r="I59" s="15" t="str">
        <f>IF(I65=H63,H67,IF(I65=H67,H63,0))</f>
        <v>Маслова Пелагея, РБВс</v>
      </c>
      <c r="J59" s="47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0.5" customHeight="1">
      <c r="A60" s="45">
        <v>-210</v>
      </c>
      <c r="B60" s="15" t="str">
        <f>IF('Дсетка5-6'!F23='Дсетка5-6'!E20,'Дсетка5-6'!E24,IF('Дсетка5-6'!F23='Дсетка5-6'!E24,'Дсетка5-6'!E20,0))</f>
        <v>Маслова Пелагея, РБВс</v>
      </c>
      <c r="C60" s="50"/>
      <c r="D60" s="50"/>
      <c r="E60" s="84"/>
      <c r="F60" s="45">
        <v>-306</v>
      </c>
      <c r="G60" s="15" t="str">
        <f>IF(G58=F57,F59,IF(G58=F59,F57,0))</f>
        <v>Якупова Эмилия, РСАс</v>
      </c>
      <c r="H60" s="84"/>
      <c r="I60" s="17">
        <v>314</v>
      </c>
      <c r="J60" s="55" t="s">
        <v>195</v>
      </c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0.5" customHeight="1">
      <c r="A61" s="45"/>
      <c r="B61" s="17">
        <v>288</v>
      </c>
      <c r="C61" s="56" t="s">
        <v>277</v>
      </c>
      <c r="D61" s="50"/>
      <c r="F61" s="47"/>
      <c r="G61" s="45" t="s">
        <v>38</v>
      </c>
      <c r="H61" s="45">
        <v>-312</v>
      </c>
      <c r="I61" s="19" t="str">
        <f>IF(I73=H71,H75,IF(I73=H75,H71,0))</f>
        <v>Николаева Изабелла, РКЛс</v>
      </c>
      <c r="J61" s="45" t="s">
        <v>42</v>
      </c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ht="10.5" customHeight="1">
      <c r="A62" s="45">
        <v>-211</v>
      </c>
      <c r="B62" s="19" t="str">
        <f>IF('Дсетка5-6'!F31='Дсетка5-6'!E28,'Дсетка5-6'!E32,IF('Дсетка5-6'!F31='Дсетка5-6'!E32,'Дсетка5-6'!E28,0))</f>
        <v>Михалева Алена, РНУс</v>
      </c>
      <c r="C62" s="47"/>
      <c r="D62" s="50"/>
      <c r="E62" s="47"/>
      <c r="F62" s="45">
        <v>-287</v>
      </c>
      <c r="G62" s="15" t="str">
        <f>IF(C57=B56,B58,IF(C57=B58,B56,0))</f>
        <v>Рычкова Эллада, РКЛс</v>
      </c>
      <c r="I62" s="45">
        <v>-314</v>
      </c>
      <c r="J62" s="15" t="str">
        <f>IF(J60=I59,I61,IF(J60=I61,I59,0))</f>
        <v>Маслова Пелагея, РБВс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ht="10.5" customHeight="1">
      <c r="A63" s="45"/>
      <c r="B63" s="47"/>
      <c r="C63" s="47"/>
      <c r="D63" s="17">
        <v>299</v>
      </c>
      <c r="E63" s="55" t="s">
        <v>277</v>
      </c>
      <c r="F63" s="45"/>
      <c r="G63" s="17">
        <v>307</v>
      </c>
      <c r="H63" s="55" t="s">
        <v>190</v>
      </c>
      <c r="I63" s="47"/>
      <c r="J63" s="45" t="s">
        <v>44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10.5" customHeight="1">
      <c r="A64" s="45">
        <v>-212</v>
      </c>
      <c r="B64" s="15" t="str">
        <f>IF('Дсетка5-6'!F39='Дсетка5-6'!E36,'Дсетка5-6'!E40,IF('Дсетка5-6'!F39='Дсетка5-6'!E40,'Дсетка5-6'!E36,0))</f>
        <v>Якупова Эмилия, РСАс</v>
      </c>
      <c r="C64" s="47"/>
      <c r="D64" s="50"/>
      <c r="E64" s="50"/>
      <c r="F64" s="45">
        <v>-288</v>
      </c>
      <c r="G64" s="19" t="str">
        <f>IF(C61=B60,B62,IF(C61=B62,B60,0))</f>
        <v>Маслова Пелагея, РБВс</v>
      </c>
      <c r="H64" s="50"/>
      <c r="I64" s="47"/>
      <c r="J64" s="47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10.5" customHeight="1">
      <c r="A65" s="45"/>
      <c r="B65" s="17">
        <v>289</v>
      </c>
      <c r="C65" s="55" t="s">
        <v>201</v>
      </c>
      <c r="D65" s="50"/>
      <c r="E65" s="50"/>
      <c r="F65" s="45"/>
      <c r="G65" s="47"/>
      <c r="H65" s="17">
        <v>311</v>
      </c>
      <c r="I65" s="55" t="s">
        <v>197</v>
      </c>
      <c r="J65" s="47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ht="10.5" customHeight="1">
      <c r="A66" s="45">
        <v>-213</v>
      </c>
      <c r="B66" s="19" t="str">
        <f>IF('Дсетка5-6'!F47='Дсетка5-6'!E44,'Дсетка5-6'!E48,IF('Дсетка5-6'!F47='Дсетка5-6'!E48,'Дсетка5-6'!E44,0))</f>
        <v>Шакурова Ралина, РБТс</v>
      </c>
      <c r="C66" s="50"/>
      <c r="D66" s="50"/>
      <c r="E66" s="50"/>
      <c r="F66" s="45">
        <v>-289</v>
      </c>
      <c r="G66" s="15" t="str">
        <f>IF(C65=B64,B66,IF(C65=B66,B64,0))</f>
        <v>Шакурова Ралина, РБТс</v>
      </c>
      <c r="H66" s="50"/>
      <c r="I66" s="50"/>
      <c r="J66" s="47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ht="10.5" customHeight="1">
      <c r="A67" s="45"/>
      <c r="B67" s="47"/>
      <c r="C67" s="17">
        <v>296</v>
      </c>
      <c r="D67" s="56" t="s">
        <v>204</v>
      </c>
      <c r="E67" s="50"/>
      <c r="F67" s="45"/>
      <c r="G67" s="17">
        <v>308</v>
      </c>
      <c r="H67" s="56" t="s">
        <v>197</v>
      </c>
      <c r="I67" s="50"/>
      <c r="J67" s="47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ht="10.5" customHeight="1">
      <c r="A68" s="45">
        <v>-214</v>
      </c>
      <c r="B68" s="15" t="str">
        <f>IF('Дсетка5-6'!F55='Дсетка5-6'!E52,'Дсетка5-6'!E56,IF('Дсетка5-6'!F55='Дсетка5-6'!E56,'Дсетка5-6'!E52,0))</f>
        <v>Дербенева Александра, РКРс</v>
      </c>
      <c r="C68" s="50"/>
      <c r="D68" s="47"/>
      <c r="E68" s="50"/>
      <c r="F68" s="45">
        <v>-290</v>
      </c>
      <c r="G68" s="19" t="str">
        <f>IF(C69=B68,B70,IF(C69=B70,B68,0))</f>
        <v>Дербенева Александра, РКРс</v>
      </c>
      <c r="H68" s="47"/>
      <c r="I68" s="50"/>
      <c r="J68" s="47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ht="10.5" customHeight="1">
      <c r="A69" s="45"/>
      <c r="B69" s="17">
        <v>290</v>
      </c>
      <c r="C69" s="56" t="s">
        <v>204</v>
      </c>
      <c r="D69" s="47"/>
      <c r="E69" s="50"/>
      <c r="F69" s="45"/>
      <c r="G69" s="47"/>
      <c r="H69" s="51"/>
      <c r="I69" s="17">
        <v>313</v>
      </c>
      <c r="J69" s="55" t="s">
        <v>186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ht="10.5" customHeight="1">
      <c r="A70" s="45">
        <v>-215</v>
      </c>
      <c r="B70" s="19" t="str">
        <f>IF('Дсетка5-6'!F63='Дсетка5-6'!E60,'Дсетка5-6'!E64,IF('Дсетка5-6'!F63='Дсетка5-6'!E64,'Дсетка5-6'!E60,0))</f>
        <v>Риянова Татьяна, РТАс</v>
      </c>
      <c r="C70" s="47"/>
      <c r="D70" s="47"/>
      <c r="E70" s="29" t="s">
        <v>160</v>
      </c>
      <c r="F70" s="45">
        <v>-291</v>
      </c>
      <c r="G70" s="15" t="str">
        <f>IF(C73=B72,B74,IF(C73=B74,B72,0))</f>
        <v>Салимова Эльза, РКРс</v>
      </c>
      <c r="H70" s="47"/>
      <c r="I70" s="50"/>
      <c r="J70" s="45" t="s">
        <v>40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ht="10.5" customHeight="1">
      <c r="A71" s="45"/>
      <c r="B71" s="47"/>
      <c r="C71" s="47"/>
      <c r="D71" s="47"/>
      <c r="E71" s="70" t="s">
        <v>37</v>
      </c>
      <c r="F71" s="31">
        <v>301</v>
      </c>
      <c r="G71" s="17">
        <v>309</v>
      </c>
      <c r="H71" s="55" t="s">
        <v>186</v>
      </c>
      <c r="I71" s="50"/>
      <c r="J71" s="47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ht="10.5" customHeight="1">
      <c r="A72" s="45">
        <v>-216</v>
      </c>
      <c r="B72" s="15" t="str">
        <f>IF('Дсетка5-6'!F76='Дсетка5-6'!E73,'Дсетка5-6'!E77,IF('Дсетка5-6'!F76='Дсетка5-6'!E77,'Дсетка5-6'!E73,0))</f>
        <v>Миндибаева Диана, РБТс</v>
      </c>
      <c r="C72" s="47"/>
      <c r="D72" s="47"/>
      <c r="E72" s="50"/>
      <c r="F72" s="45">
        <v>-292</v>
      </c>
      <c r="G72" s="19" t="str">
        <f>IF(C77=B76,B78,IF(C77=B78,B76,0))</f>
        <v>Пожидаева Ульяна, РККс</v>
      </c>
      <c r="H72" s="50"/>
      <c r="I72" s="50"/>
      <c r="J72" s="47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ht="10.5" customHeight="1">
      <c r="A73" s="45"/>
      <c r="B73" s="17">
        <v>291</v>
      </c>
      <c r="C73" s="55" t="s">
        <v>183</v>
      </c>
      <c r="D73" s="47"/>
      <c r="E73" s="19" t="str">
        <f>IF(E70=E63,E79,IF(E70=E79,E63,0))</f>
        <v>Михалева Алена, РНУс</v>
      </c>
      <c r="F73" s="31">
        <v>-301</v>
      </c>
      <c r="G73" s="47"/>
      <c r="H73" s="17">
        <v>312</v>
      </c>
      <c r="I73" s="56" t="s">
        <v>186</v>
      </c>
      <c r="J73" s="47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ht="10.5" customHeight="1">
      <c r="A74" s="45">
        <v>-217</v>
      </c>
      <c r="B74" s="19" t="str">
        <f>IF('Дсетка5-6'!F84='Дсетка5-6'!E81,'Дсетка5-6'!E85,IF('Дсетка5-6'!F84='Дсетка5-6'!E85,'Дсетка5-6'!E81,0))</f>
        <v>Салимова Эльза, РКРс</v>
      </c>
      <c r="C74" s="50"/>
      <c r="D74" s="47"/>
      <c r="E74" s="70" t="s">
        <v>39</v>
      </c>
      <c r="F74" s="45">
        <v>-293</v>
      </c>
      <c r="G74" s="15" t="str">
        <f>IF(C81=B80,B82,IF(C81=B82,B80,0))</f>
        <v>Гайнанова Гульдар, РКИс</v>
      </c>
      <c r="H74" s="50"/>
      <c r="I74" s="51"/>
      <c r="J74" s="47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ht="10.5" customHeight="1">
      <c r="A75" s="45"/>
      <c r="B75" s="47"/>
      <c r="C75" s="17">
        <v>297</v>
      </c>
      <c r="D75" s="55" t="s">
        <v>160</v>
      </c>
      <c r="E75" s="50"/>
      <c r="F75" s="45"/>
      <c r="G75" s="17">
        <v>310</v>
      </c>
      <c r="H75" s="56" t="s">
        <v>195</v>
      </c>
      <c r="I75" s="45">
        <v>-313</v>
      </c>
      <c r="J75" s="15" t="str">
        <f>IF(J69=I65,I73,IF(J69=I73,I65,0))</f>
        <v>Дербенева Александра, РКРс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ht="10.5" customHeight="1">
      <c r="A76" s="45">
        <v>-218</v>
      </c>
      <c r="B76" s="15" t="str">
        <f>IF('Дсетка5-6'!F92='Дсетка5-6'!E89,'Дсетка5-6'!E93,IF('Дсетка5-6'!F92='Дсетка5-6'!E93,'Дсетка5-6'!E89,0))</f>
        <v>Фарвазева Замира, НЕФг</v>
      </c>
      <c r="C76" s="50"/>
      <c r="D76" s="50"/>
      <c r="E76" s="50"/>
      <c r="F76" s="45">
        <v>-294</v>
      </c>
      <c r="G76" s="19" t="str">
        <f>IF(C85=B84,B86,IF(C85=B86,B84,0))</f>
        <v>Николаева Изабелла, РКЛс</v>
      </c>
      <c r="H76" s="47"/>
      <c r="I76" s="47"/>
      <c r="J76" s="45" t="s">
        <v>41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ht="10.5" customHeight="1">
      <c r="A77" s="45"/>
      <c r="B77" s="17">
        <v>292</v>
      </c>
      <c r="C77" s="56" t="s">
        <v>160</v>
      </c>
      <c r="D77" s="50"/>
      <c r="E77" s="50"/>
      <c r="F77" s="47"/>
      <c r="G77" s="64"/>
      <c r="H77" s="45">
        <v>-315</v>
      </c>
      <c r="I77" s="15" t="str">
        <f>IF(H81=G80,G82,IF(H81=G82,G80,0))</f>
        <v>Рычкова Эллада, РКЛс</v>
      </c>
      <c r="J77" s="47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ht="10.5" customHeight="1">
      <c r="A78" s="45">
        <v>-219</v>
      </c>
      <c r="B78" s="19" t="str">
        <f>IF('Дсетка5-6'!F100='Дсетка5-6'!E97,'Дсетка5-6'!E101,IF('Дсетка5-6'!F100='Дсетка5-6'!E101,'Дсетка5-6'!E97,0))</f>
        <v>Пожидаева Ульяна, РККс</v>
      </c>
      <c r="C78" s="47"/>
      <c r="D78" s="50"/>
      <c r="E78" s="50"/>
      <c r="F78" s="47"/>
      <c r="G78" s="64"/>
      <c r="H78" s="84"/>
      <c r="I78" s="17">
        <v>318</v>
      </c>
      <c r="J78" s="55" t="s">
        <v>193</v>
      </c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ht="10.5" customHeight="1">
      <c r="A79" s="45"/>
      <c r="B79" s="47"/>
      <c r="C79" s="47"/>
      <c r="D79" s="17">
        <v>300</v>
      </c>
      <c r="E79" s="56" t="s">
        <v>160</v>
      </c>
      <c r="F79" s="47"/>
      <c r="G79" s="64"/>
      <c r="H79" s="45">
        <v>-316</v>
      </c>
      <c r="I79" s="19" t="str">
        <f>IF(H85=G84,G86,IF(H85=G86,G84,0))</f>
        <v>Салимова Эльза, РКРс</v>
      </c>
      <c r="J79" s="45" t="s">
        <v>46</v>
      </c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10.5" customHeight="1">
      <c r="A80" s="45">
        <v>-220</v>
      </c>
      <c r="B80" s="15" t="str">
        <f>IF('Дсетка5-6'!F108='Дсетка5-6'!E105,'Дсетка5-6'!E109,IF('Дсетка5-6'!F108='Дсетка5-6'!E109,'Дсетка5-6'!E105,0))</f>
        <v>Гайнанова Гульдар, РКИс</v>
      </c>
      <c r="C80" s="47"/>
      <c r="D80" s="50"/>
      <c r="E80" s="47"/>
      <c r="F80" s="45">
        <v>-307</v>
      </c>
      <c r="G80" s="15" t="str">
        <f>IF(H63=G62,G64,IF(H63=G64,G62,0))</f>
        <v>Рычкова Эллада, РКЛс</v>
      </c>
      <c r="I80" s="45">
        <v>-318</v>
      </c>
      <c r="J80" s="15" t="str">
        <f>IF(J78=I77,I79,IF(J78=I79,I77,0))</f>
        <v>Салимова Эльза, РКРс</v>
      </c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0.5" customHeight="1">
      <c r="A81" s="45"/>
      <c r="B81" s="17">
        <v>293</v>
      </c>
      <c r="C81" s="55" t="s">
        <v>170</v>
      </c>
      <c r="D81" s="50"/>
      <c r="E81" s="47"/>
      <c r="F81" s="45"/>
      <c r="G81" s="17">
        <v>315</v>
      </c>
      <c r="H81" s="55" t="s">
        <v>187</v>
      </c>
      <c r="I81" s="47"/>
      <c r="J81" s="45" t="s">
        <v>47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0.5" customHeight="1">
      <c r="A82" s="45">
        <v>-221</v>
      </c>
      <c r="B82" s="19" t="str">
        <f>IF('Дсетка5-6'!F116='Дсетка5-6'!E113,'Дсетка5-6'!E117,IF('Дсетка5-6'!F116='Дсетка5-6'!E117,'Дсетка5-6'!E113,0))</f>
        <v>Зарипова Рената, РЕРс</v>
      </c>
      <c r="C82" s="50"/>
      <c r="D82" s="50"/>
      <c r="E82" s="47"/>
      <c r="F82" s="45">
        <v>-308</v>
      </c>
      <c r="G82" s="19" t="str">
        <f>IF(H67=G66,G68,IF(H67=G68,G66,0))</f>
        <v>Шакурова Ралина, РБТс</v>
      </c>
      <c r="H82" s="50"/>
      <c r="I82" s="47"/>
      <c r="J82" s="47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0.5" customHeight="1">
      <c r="A83" s="45"/>
      <c r="B83" s="47"/>
      <c r="C83" s="17">
        <v>298</v>
      </c>
      <c r="D83" s="56" t="s">
        <v>170</v>
      </c>
      <c r="E83" s="47"/>
      <c r="F83" s="45"/>
      <c r="G83" s="47"/>
      <c r="H83" s="17">
        <v>317</v>
      </c>
      <c r="I83" s="55" t="s">
        <v>173</v>
      </c>
      <c r="J83" s="47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0.5" customHeight="1">
      <c r="A84" s="45">
        <v>-222</v>
      </c>
      <c r="B84" s="15" t="str">
        <f>IF('Дсетка5-6'!F124='Дсетка5-6'!E121,'Дсетка5-6'!E125,IF('Дсетка5-6'!F124='Дсетка5-6'!E125,'Дсетка5-6'!E121,0))</f>
        <v>Николаева Изабелла, РКЛс</v>
      </c>
      <c r="C84" s="50"/>
      <c r="D84" s="47"/>
      <c r="E84" s="47"/>
      <c r="F84" s="45">
        <v>-309</v>
      </c>
      <c r="G84" s="15" t="str">
        <f>IF(H71=G70,G72,IF(H71=G72,G70,0))</f>
        <v>Салимова Эльза, РКРс</v>
      </c>
      <c r="H84" s="50"/>
      <c r="I84" s="64" t="s">
        <v>43</v>
      </c>
      <c r="J84" s="47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0.5" customHeight="1">
      <c r="A85" s="45"/>
      <c r="B85" s="17">
        <v>294</v>
      </c>
      <c r="C85" s="56" t="s">
        <v>180</v>
      </c>
      <c r="D85" s="47"/>
      <c r="E85" s="47"/>
      <c r="F85" s="45"/>
      <c r="G85" s="17">
        <v>316</v>
      </c>
      <c r="H85" s="56" t="s">
        <v>173</v>
      </c>
      <c r="I85" s="47"/>
      <c r="J85" s="47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0.5" customHeight="1">
      <c r="A86" s="45">
        <v>-223</v>
      </c>
      <c r="B86" s="19" t="str">
        <f>IF('Дсетка5-6'!F132='Дсетка5-6'!E129,'Дсетка5-6'!E133,IF('Дсетка5-6'!F132='Дсетка5-6'!E133,'Дсетка5-6'!E129,0))</f>
        <v>Каримова Амалия, ОКТг</v>
      </c>
      <c r="C86" s="47"/>
      <c r="D86" s="47"/>
      <c r="E86" s="47"/>
      <c r="F86" s="45">
        <v>-310</v>
      </c>
      <c r="G86" s="19" t="str">
        <f>IF(H75=G74,G76,IF(H75=G76,G74,0))</f>
        <v>Гайнанова Гульдар, РКИс</v>
      </c>
      <c r="H86" s="45">
        <v>-317</v>
      </c>
      <c r="I86" s="15" t="str">
        <f>IF(I83=H81,H85,IF(I83=H85,H81,0))</f>
        <v>Шакурова Ралина, РБТс</v>
      </c>
      <c r="J86" s="47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0.5" customHeight="1">
      <c r="A87" s="47"/>
      <c r="B87" s="47"/>
      <c r="C87" s="47"/>
      <c r="D87" s="47"/>
      <c r="E87" s="47"/>
      <c r="F87" s="47"/>
      <c r="G87" s="64"/>
      <c r="H87" s="84"/>
      <c r="I87" s="45" t="s">
        <v>45</v>
      </c>
      <c r="J87" s="47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0.5" customHeight="1">
      <c r="A88" s="47"/>
      <c r="B88" s="47"/>
      <c r="C88" s="47"/>
      <c r="D88" s="47"/>
      <c r="E88" s="47"/>
      <c r="F88" s="47"/>
      <c r="G88" s="64"/>
      <c r="H88" s="84"/>
      <c r="I88" s="45"/>
      <c r="J88" s="47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10" ht="10.5" customHeight="1">
      <c r="A89" s="123" t="str">
        <f>Дсписки!A1</f>
        <v>XXIII СПАРТАКИАДА ШКОЛЬНИКОВ РЕСПУБЛИКИ БАШКОРТОСТАН</v>
      </c>
      <c r="B89" s="123"/>
      <c r="C89" s="123"/>
      <c r="D89" s="123"/>
      <c r="E89" s="123"/>
      <c r="F89" s="123"/>
      <c r="G89" s="123"/>
      <c r="H89" s="123"/>
      <c r="I89" s="123"/>
      <c r="J89" s="123"/>
    </row>
    <row r="90" spans="1:10" ht="10.5" customHeight="1">
      <c r="A90" s="123" t="str">
        <f>Дсписки!A2</f>
        <v>Женский разряд</v>
      </c>
      <c r="B90" s="123"/>
      <c r="C90" s="123"/>
      <c r="D90" s="123"/>
      <c r="E90" s="123"/>
      <c r="F90" s="123"/>
      <c r="G90" s="123"/>
      <c r="H90" s="123"/>
      <c r="I90" s="123"/>
      <c r="J90" s="123"/>
    </row>
    <row r="91" spans="1:10" ht="10.5" customHeight="1">
      <c r="A91" s="124" t="str">
        <f>Дсписки!A3</f>
        <v>с.Мишкино. 28 мая 2021 г.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21" ht="10.5" customHeight="1">
      <c r="A92" s="47"/>
      <c r="B92" s="47"/>
      <c r="C92" s="47"/>
      <c r="D92" s="47"/>
      <c r="E92" s="47"/>
      <c r="F92" s="47"/>
      <c r="G92" s="64"/>
      <c r="H92" s="84"/>
      <c r="I92" s="47"/>
      <c r="J92" s="85" t="s">
        <v>81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9" customHeight="1">
      <c r="A93" s="45">
        <v>-192</v>
      </c>
      <c r="B93" s="15" t="str">
        <f>IF('Дсетка5-6'!E8='Дсетка5-6'!D6,'Дсетка5-6'!D10,IF('Дсетка5-6'!E8='Дсетка5-6'!D10,'Дсетка5-6'!D6,0))</f>
        <v>Тимашева Эльнара, РЧЕс</v>
      </c>
      <c r="C93" s="47"/>
      <c r="D93" s="47"/>
      <c r="E93" s="47"/>
      <c r="F93" s="47"/>
      <c r="G93" s="64"/>
      <c r="H93" s="45"/>
      <c r="I93" s="84"/>
      <c r="J93" s="47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9" customHeight="1">
      <c r="A94" s="45"/>
      <c r="B94" s="17">
        <v>319</v>
      </c>
      <c r="C94" s="55" t="s">
        <v>209</v>
      </c>
      <c r="D94" s="47"/>
      <c r="E94" s="45">
        <v>-335</v>
      </c>
      <c r="F94" s="15" t="str">
        <f>IF(I100=H99,H101,IF(I100=H101,H99,0))</f>
        <v>Строкина Милана, РАЛс</v>
      </c>
      <c r="G94" s="47"/>
      <c r="H94" s="45">
        <v>-331</v>
      </c>
      <c r="I94" s="15" t="str">
        <f>IF(E100=D96,D104,IF(E100=D104,D96,0))</f>
        <v>Тимашева Эльнара, РЧЕс</v>
      </c>
      <c r="J94" s="47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9" customHeight="1">
      <c r="A95" s="45">
        <v>-193</v>
      </c>
      <c r="B95" s="19" t="str">
        <f>IF('Дсетка5-6'!E16='Дсетка5-6'!D14,'Дсетка5-6'!D18,IF('Дсетка5-6'!E16='Дсетка5-6'!D18,'Дсетка5-6'!D14,0))</f>
        <v>Гафурова Зинфира, РКРс</v>
      </c>
      <c r="C95" s="50"/>
      <c r="D95" s="47"/>
      <c r="E95" s="84"/>
      <c r="F95" s="17">
        <v>338</v>
      </c>
      <c r="G95" s="55" t="s">
        <v>178</v>
      </c>
      <c r="H95" s="84"/>
      <c r="I95" s="17">
        <v>334</v>
      </c>
      <c r="J95" s="55" t="s">
        <v>209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9" customHeight="1">
      <c r="A96" s="45"/>
      <c r="B96" s="47"/>
      <c r="C96" s="17">
        <v>327</v>
      </c>
      <c r="D96" s="55" t="s">
        <v>209</v>
      </c>
      <c r="E96" s="45">
        <v>-336</v>
      </c>
      <c r="F96" s="19" t="str">
        <f>IF(I104=H103,H105,IF(I104=H105,H103,0))</f>
        <v>Тимофеева Виктория, РКЛс</v>
      </c>
      <c r="G96" s="45" t="s">
        <v>56</v>
      </c>
      <c r="H96" s="45">
        <v>-332</v>
      </c>
      <c r="I96" s="19" t="str">
        <f>IF(E116=D112,D120,IF(E116=D120,D112,0))</f>
        <v>Рахимова Наргиза, РМЕс</v>
      </c>
      <c r="J96" s="45" t="s">
        <v>48</v>
      </c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9" customHeight="1">
      <c r="A97" s="45">
        <v>-194</v>
      </c>
      <c r="B97" s="15" t="str">
        <f>IF('Дсетка5-6'!E24='Дсетка5-6'!D22,'Дсетка5-6'!D26,IF('Дсетка5-6'!E24='Дсетка5-6'!D26,'Дсетка5-6'!D22,0))</f>
        <v>Нурыева Алина, РМЕс</v>
      </c>
      <c r="C97" s="50"/>
      <c r="D97" s="50"/>
      <c r="F97" s="45">
        <v>-338</v>
      </c>
      <c r="G97" s="15" t="str">
        <f>IF(G95=F94,F96,IF(G95=F96,F94,0))</f>
        <v>Тимофеева Виктория, РКЛс</v>
      </c>
      <c r="I97" s="45">
        <v>-334</v>
      </c>
      <c r="J97" s="15" t="str">
        <f>IF(J95=I94,I96,IF(J95=I96,I94,0))</f>
        <v>Рахимова Наргиза, РМЕс</v>
      </c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9" customHeight="1">
      <c r="A98" s="45"/>
      <c r="B98" s="17">
        <v>320</v>
      </c>
      <c r="C98" s="56" t="s">
        <v>210</v>
      </c>
      <c r="D98" s="50"/>
      <c r="E98" s="88"/>
      <c r="F98" s="47"/>
      <c r="G98" s="45" t="s">
        <v>57</v>
      </c>
      <c r="H98" s="88"/>
      <c r="I98" s="47"/>
      <c r="J98" s="45" t="s">
        <v>49</v>
      </c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9" customHeight="1">
      <c r="A99" s="45">
        <v>-195</v>
      </c>
      <c r="B99" s="19" t="str">
        <f>IF('Дсетка5-6'!E32='Дсетка5-6'!D30,'Дсетка5-6'!D34,IF('Дсетка5-6'!E32='Дсетка5-6'!D34,'Дсетка5-6'!D30,0))</f>
        <v>Гимранова Айсылыу, РСАс</v>
      </c>
      <c r="C99" s="47"/>
      <c r="D99" s="50"/>
      <c r="E99" s="47"/>
      <c r="F99" s="45"/>
      <c r="G99" s="45">
        <v>-327</v>
      </c>
      <c r="H99" s="15" t="str">
        <f>IF(D96=C94,C98,IF(D96=C98,C94,0))</f>
        <v>Нурыева Алина, РМЕс</v>
      </c>
      <c r="J99" s="47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9" customHeight="1">
      <c r="A100" s="45"/>
      <c r="B100" s="47"/>
      <c r="C100" s="47"/>
      <c r="D100" s="17">
        <v>331</v>
      </c>
      <c r="E100" s="55" t="s">
        <v>189</v>
      </c>
      <c r="F100" s="45"/>
      <c r="G100" s="45"/>
      <c r="H100" s="17">
        <v>335</v>
      </c>
      <c r="I100" s="55" t="s">
        <v>210</v>
      </c>
      <c r="J100" s="47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9" customHeight="1">
      <c r="A101" s="45">
        <v>-196</v>
      </c>
      <c r="B101" s="15" t="str">
        <f>IF('Дсетка5-6'!E40='Дсетка5-6'!D38,'Дсетка5-6'!D42,IF('Дсетка5-6'!E40='Дсетка5-6'!D42,'Дсетка5-6'!D38,0))</f>
        <v>Мусина Азалия, РЧЕс</v>
      </c>
      <c r="C101" s="47"/>
      <c r="D101" s="50"/>
      <c r="E101" s="50"/>
      <c r="F101" s="45"/>
      <c r="G101" s="45">
        <v>-328</v>
      </c>
      <c r="H101" s="19" t="str">
        <f>IF(D104=C102,C106,IF(D104=C106,C102,0))</f>
        <v>Строкина Милана, РАЛс</v>
      </c>
      <c r="I101" s="50"/>
      <c r="J101" s="47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9" customHeight="1">
      <c r="A102" s="45"/>
      <c r="B102" s="17">
        <v>321</v>
      </c>
      <c r="C102" s="55" t="s">
        <v>189</v>
      </c>
      <c r="D102" s="50"/>
      <c r="E102" s="50"/>
      <c r="F102" s="45"/>
      <c r="G102" s="45"/>
      <c r="H102" s="47"/>
      <c r="I102" s="17">
        <v>337</v>
      </c>
      <c r="J102" s="55" t="s">
        <v>202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9" customHeight="1">
      <c r="A103" s="45">
        <v>-197</v>
      </c>
      <c r="B103" s="19" t="str">
        <f>IF('Дсетка5-6'!E48='Дсетка5-6'!D46,'Дсетка5-6'!D50,IF('Дсетка5-6'!E48='Дсетка5-6'!D50,'Дсетка5-6'!D46,0))</f>
        <v>Абдрахманова Гульминаз, РМЕс</v>
      </c>
      <c r="C103" s="50"/>
      <c r="D103" s="50"/>
      <c r="E103" s="50"/>
      <c r="F103" s="45"/>
      <c r="G103" s="45">
        <v>-329</v>
      </c>
      <c r="H103" s="15" t="str">
        <f>IF(D112=C110,C114,IF(D112=C114,C110,0))</f>
        <v>Суроваткина Вероника, РСАс</v>
      </c>
      <c r="I103" s="50"/>
      <c r="J103" s="64" t="s">
        <v>50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9" customHeight="1">
      <c r="A104" s="45"/>
      <c r="B104" s="47"/>
      <c r="C104" s="17">
        <v>328</v>
      </c>
      <c r="D104" s="56" t="s">
        <v>189</v>
      </c>
      <c r="E104" s="50"/>
      <c r="F104" s="45"/>
      <c r="G104" s="45"/>
      <c r="H104" s="17">
        <v>336</v>
      </c>
      <c r="I104" s="56" t="s">
        <v>202</v>
      </c>
      <c r="J104" s="47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9" customHeight="1">
      <c r="A105" s="45">
        <v>-198</v>
      </c>
      <c r="B105" s="15" t="str">
        <f>IF('Дсетка5-6'!E56='Дсетка5-6'!D54,'Дсетка5-6'!D58,IF('Дсетка5-6'!E56='Дсетка5-6'!D58,'Дсетка5-6'!D54,0))</f>
        <v>Масалимова Алина, РЕРс</v>
      </c>
      <c r="C105" s="50"/>
      <c r="D105" s="47"/>
      <c r="E105" s="50"/>
      <c r="F105" s="45"/>
      <c r="G105" s="45">
        <v>-330</v>
      </c>
      <c r="H105" s="19" t="str">
        <f>IF(D120=C118,C122,IF(D120=C122,C118,0))</f>
        <v>Тимофеева Виктория, РКЛс</v>
      </c>
      <c r="I105" s="45">
        <v>-337</v>
      </c>
      <c r="J105" s="15" t="str">
        <f>IF(J102=I100,I104,IF(J102=I104,I100,0))</f>
        <v>Нурыева Алина, РМЕс</v>
      </c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9" customHeight="1">
      <c r="A106" s="45"/>
      <c r="B106" s="17">
        <v>322</v>
      </c>
      <c r="C106" s="56" t="s">
        <v>178</v>
      </c>
      <c r="D106" s="47"/>
      <c r="E106" s="50"/>
      <c r="F106" s="45"/>
      <c r="G106" s="47"/>
      <c r="H106" s="64"/>
      <c r="I106" s="84"/>
      <c r="J106" s="45" t="s">
        <v>52</v>
      </c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9" customHeight="1">
      <c r="A107" s="45">
        <v>-199</v>
      </c>
      <c r="B107" s="19" t="str">
        <f>IF('Дсетка5-6'!E64='Дсетка5-6'!D62,'Дсетка5-6'!D66,IF('Дсетка5-6'!E64='Дсетка5-6'!D66,'Дсетка5-6'!D62,0))</f>
        <v>Строкина Милана, РАЛс</v>
      </c>
      <c r="C107" s="47"/>
      <c r="D107" s="47"/>
      <c r="E107" s="29" t="s">
        <v>203</v>
      </c>
      <c r="F107" s="45">
        <v>-319</v>
      </c>
      <c r="G107" s="15" t="str">
        <f>IF(C94=B93,B95,IF(C94=B95,B93,0))</f>
        <v>Гафурова Зинфира, РКРс</v>
      </c>
      <c r="I107" s="45"/>
      <c r="J107" s="47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9" customHeight="1">
      <c r="A108" s="45"/>
      <c r="B108" s="47"/>
      <c r="C108" s="47"/>
      <c r="D108" s="47"/>
      <c r="E108" s="70" t="s">
        <v>51</v>
      </c>
      <c r="F108" s="31">
        <v>-333</v>
      </c>
      <c r="G108" s="17">
        <v>339</v>
      </c>
      <c r="H108" s="55" t="s">
        <v>200</v>
      </c>
      <c r="I108" s="47"/>
      <c r="J108" s="47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9" customHeight="1">
      <c r="A109" s="45">
        <v>-200</v>
      </c>
      <c r="B109" s="15" t="str">
        <f>IF('Дсетка5-6'!E77='Дсетка5-6'!D75,'Дсетка5-6'!D79,IF('Дсетка5-6'!E77='Дсетка5-6'!D79,'Дсетка5-6'!D75,0))</f>
        <v>Зайнокова Карина, РТАс</v>
      </c>
      <c r="C109" s="47"/>
      <c r="D109" s="47"/>
      <c r="E109" s="50"/>
      <c r="F109" s="45">
        <v>-320</v>
      </c>
      <c r="G109" s="19" t="str">
        <f>IF(C98=B97,B99,IF(C98=B99,B97,0))</f>
        <v>Гимранова Айсылыу, РСАс</v>
      </c>
      <c r="H109" s="50"/>
      <c r="I109" s="47"/>
      <c r="J109" s="47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9" customHeight="1">
      <c r="A110" s="45"/>
      <c r="B110" s="17">
        <v>323</v>
      </c>
      <c r="C110" s="55" t="s">
        <v>203</v>
      </c>
      <c r="D110" s="47"/>
      <c r="E110" s="87" t="str">
        <f>IF(E107=E100,E116,IF(E107=E116,E100,0))</f>
        <v>Абдрахманова Гульминаз, РМЕс</v>
      </c>
      <c r="F110" s="31">
        <v>-333</v>
      </c>
      <c r="G110" s="47"/>
      <c r="H110" s="17">
        <v>343</v>
      </c>
      <c r="I110" s="55" t="s">
        <v>200</v>
      </c>
      <c r="J110" s="47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9" customHeight="1">
      <c r="A111" s="45">
        <v>-201</v>
      </c>
      <c r="B111" s="19" t="str">
        <f>IF('Дсетка5-6'!E85='Дсетка5-6'!D83,'Дсетка5-6'!D87,IF('Дсетка5-6'!E85='Дсетка5-6'!D87,'Дсетка5-6'!D83,0))</f>
        <v>Масалимова Алия, РЕРс</v>
      </c>
      <c r="C111" s="50"/>
      <c r="D111" s="47"/>
      <c r="E111" s="70" t="s">
        <v>53</v>
      </c>
      <c r="F111" s="45">
        <v>-321</v>
      </c>
      <c r="G111" s="15" t="str">
        <f>IF(C102=B101,B103,IF(C102=B103,B101,0))</f>
        <v>Мусина Азалия, РЧЕс</v>
      </c>
      <c r="H111" s="50"/>
      <c r="I111" s="50"/>
      <c r="J111" s="47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9" customHeight="1">
      <c r="A112" s="45"/>
      <c r="B112" s="47"/>
      <c r="C112" s="17">
        <v>329</v>
      </c>
      <c r="D112" s="55" t="s">
        <v>203</v>
      </c>
      <c r="E112" s="50"/>
      <c r="F112" s="45"/>
      <c r="G112" s="17">
        <v>340</v>
      </c>
      <c r="H112" s="56" t="s">
        <v>175</v>
      </c>
      <c r="I112" s="50"/>
      <c r="J112" s="47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9" customHeight="1">
      <c r="A113" s="45">
        <v>-202</v>
      </c>
      <c r="B113" s="15" t="str">
        <f>IF('Дсетка5-6'!E93='Дсетка5-6'!D91,'Дсетка5-6'!D95,IF('Дсетка5-6'!E93='Дсетка5-6'!D95,'Дсетка5-6'!D91,0))</f>
        <v>Губайдуллина Регина, РБВс</v>
      </c>
      <c r="C113" s="50"/>
      <c r="D113" s="50"/>
      <c r="E113" s="50"/>
      <c r="F113" s="45">
        <v>-322</v>
      </c>
      <c r="G113" s="19" t="str">
        <f>IF(C106=B105,B107,IF(C106=B107,B105,0))</f>
        <v>Масалимова Алина, РЕРс</v>
      </c>
      <c r="H113" s="47"/>
      <c r="I113" s="50"/>
      <c r="J113" s="47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9" customHeight="1">
      <c r="A114" s="45"/>
      <c r="B114" s="17">
        <v>324</v>
      </c>
      <c r="C114" s="56" t="s">
        <v>202</v>
      </c>
      <c r="D114" s="50"/>
      <c r="E114" s="50"/>
      <c r="F114" s="45"/>
      <c r="G114" s="47"/>
      <c r="H114" s="51"/>
      <c r="I114" s="17">
        <v>345</v>
      </c>
      <c r="J114" s="55" t="s">
        <v>200</v>
      </c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9" customHeight="1">
      <c r="A115" s="45">
        <v>-203</v>
      </c>
      <c r="B115" s="19" t="str">
        <f>IF('Дсетка5-6'!E101='Дсетка5-6'!D99,'Дсетка5-6'!D103,IF('Дсетка5-6'!E101='Дсетка5-6'!D103,'Дсетка5-6'!D99,0))</f>
        <v>Суроваткина Вероника, РСАс</v>
      </c>
      <c r="C115" s="47"/>
      <c r="D115" s="50"/>
      <c r="E115" s="50"/>
      <c r="F115" s="45">
        <v>-323</v>
      </c>
      <c r="G115" s="15" t="str">
        <f>IF(C110=B109,B111,IF(C110=B111,B109,0))</f>
        <v>Масалимова Алия, РЕРс</v>
      </c>
      <c r="H115" s="47"/>
      <c r="I115" s="50"/>
      <c r="J115" s="45" t="s">
        <v>54</v>
      </c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9" customHeight="1">
      <c r="A116" s="45"/>
      <c r="B116" s="47"/>
      <c r="C116" s="47"/>
      <c r="D116" s="17">
        <v>332</v>
      </c>
      <c r="E116" s="56" t="s">
        <v>203</v>
      </c>
      <c r="F116" s="31"/>
      <c r="G116" s="17">
        <v>341</v>
      </c>
      <c r="H116" s="55" t="s">
        <v>191</v>
      </c>
      <c r="I116" s="50"/>
      <c r="J116" s="47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9" customHeight="1">
      <c r="A117" s="45">
        <v>-204</v>
      </c>
      <c r="B117" s="15" t="str">
        <f>IF('Дсетка5-6'!E109='Дсетка5-6'!D107,'Дсетка5-6'!D111,IF('Дсетка5-6'!E109='Дсетка5-6'!D111,'Дсетка5-6'!D107,0))</f>
        <v>Сайфуллина Анна, РНУс</v>
      </c>
      <c r="C117" s="47"/>
      <c r="D117" s="50"/>
      <c r="E117" s="47"/>
      <c r="F117" s="45">
        <v>-324</v>
      </c>
      <c r="G117" s="19" t="str">
        <f>IF(C114=B113,B115,IF(C114=B115,B113,0))</f>
        <v>Губайдуллина Регина, РБВс</v>
      </c>
      <c r="H117" s="50"/>
      <c r="I117" s="50"/>
      <c r="J117" s="47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9" customHeight="1">
      <c r="A118" s="45"/>
      <c r="B118" s="17">
        <v>325</v>
      </c>
      <c r="C118" s="55" t="s">
        <v>211</v>
      </c>
      <c r="D118" s="50"/>
      <c r="E118" s="47"/>
      <c r="F118" s="31"/>
      <c r="G118" s="47"/>
      <c r="H118" s="17">
        <v>344</v>
      </c>
      <c r="I118" s="56" t="s">
        <v>191</v>
      </c>
      <c r="J118" s="47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9" customHeight="1">
      <c r="A119" s="45">
        <v>-205</v>
      </c>
      <c r="B119" s="19" t="str">
        <f>IF('Дсетка5-6'!E117='Дсетка5-6'!D115,'Дсетка5-6'!D119,IF('Дсетка5-6'!E117='Дсетка5-6'!D119,'Дсетка5-6'!D115,0))</f>
        <v>Рахимова Наргиза, РМЕс</v>
      </c>
      <c r="C119" s="50"/>
      <c r="D119" s="50"/>
      <c r="E119" s="47"/>
      <c r="F119" s="45">
        <v>-325</v>
      </c>
      <c r="G119" s="15" t="str">
        <f>IF(C118=B117,B119,IF(C118=B119,B117,0))</f>
        <v>Сайфуллина Анна, РНУс</v>
      </c>
      <c r="H119" s="50"/>
      <c r="I119" s="51"/>
      <c r="J119" s="47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9" customHeight="1">
      <c r="A120" s="45"/>
      <c r="B120" s="47"/>
      <c r="C120" s="17">
        <v>330</v>
      </c>
      <c r="D120" s="56" t="s">
        <v>211</v>
      </c>
      <c r="E120" s="47"/>
      <c r="F120" s="45"/>
      <c r="G120" s="17">
        <v>342</v>
      </c>
      <c r="H120" s="56" t="s">
        <v>278</v>
      </c>
      <c r="I120" s="45">
        <v>-345</v>
      </c>
      <c r="J120" s="15" t="str">
        <f>IF(J114=I110,I118,IF(J114=I118,I110,0))</f>
        <v>Масалимова Алия, РЕРс</v>
      </c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9" customHeight="1">
      <c r="A121" s="45">
        <v>-206</v>
      </c>
      <c r="B121" s="15" t="str">
        <f>IF('Дсетка5-6'!E125='Дсетка5-6'!D123,'Дсетка5-6'!D127,IF('Дсетка5-6'!E125='Дсетка5-6'!D127,'Дсетка5-6'!D123,0))</f>
        <v>Тимофеева Виктория, РКЛс</v>
      </c>
      <c r="C121" s="50"/>
      <c r="D121" s="47"/>
      <c r="E121" s="47"/>
      <c r="F121" s="45">
        <v>-326</v>
      </c>
      <c r="G121" s="19" t="str">
        <f>IF(C122=B121,B123,IF(C122=B123,B121,0))</f>
        <v>Каипова Залина, РХАс</v>
      </c>
      <c r="H121" s="47"/>
      <c r="I121" s="47"/>
      <c r="J121" s="45" t="s">
        <v>55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9" customHeight="1">
      <c r="A122" s="45"/>
      <c r="B122" s="17">
        <v>326</v>
      </c>
      <c r="C122" s="56" t="s">
        <v>194</v>
      </c>
      <c r="D122" s="47"/>
      <c r="E122" s="45">
        <v>-347</v>
      </c>
      <c r="F122" s="15" t="str">
        <f>IF(I128=H127,H129,IF(I128=H129,H127,0))</f>
        <v>Масалимова Алина, РЕРс</v>
      </c>
      <c r="G122" s="47"/>
      <c r="H122" s="45">
        <v>-343</v>
      </c>
      <c r="I122" s="15" t="str">
        <f>IF(I110=H108,H112,IF(I110=H112,H108,0))</f>
        <v>Мусина Азалия, РЧЕс</v>
      </c>
      <c r="J122" s="47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9" customHeight="1">
      <c r="A123" s="45">
        <v>-207</v>
      </c>
      <c r="B123" s="19" t="str">
        <f>IF('Дсетка5-6'!E133='Дсетка5-6'!D131,'Дсетка5-6'!D135,IF('Дсетка5-6'!E133='Дсетка5-6'!D135,'Дсетка5-6'!D131,0))</f>
        <v>Каипова Залина, РХАс</v>
      </c>
      <c r="C123" s="47"/>
      <c r="D123" s="47"/>
      <c r="E123" s="84"/>
      <c r="F123" s="17">
        <v>350</v>
      </c>
      <c r="G123" s="55" t="s">
        <v>192</v>
      </c>
      <c r="H123" s="84"/>
      <c r="I123" s="17">
        <v>346</v>
      </c>
      <c r="J123" s="55" t="s">
        <v>175</v>
      </c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9" customHeight="1">
      <c r="A124" s="47"/>
      <c r="B124" s="47"/>
      <c r="C124" s="47"/>
      <c r="D124" s="47"/>
      <c r="E124" s="45">
        <v>-348</v>
      </c>
      <c r="F124" s="19" t="str">
        <f>IF(I132=H131,H133,IF(I132=H133,H131,0))</f>
        <v>Каипова Залина, РХАс</v>
      </c>
      <c r="G124" s="45" t="s">
        <v>62</v>
      </c>
      <c r="H124" s="45">
        <v>-344</v>
      </c>
      <c r="I124" s="19" t="str">
        <f>IF(I118=H116,H120,IF(I118=H120,H116,0))</f>
        <v>Сайфуллина Анна, РНУс</v>
      </c>
      <c r="J124" s="45" t="s">
        <v>58</v>
      </c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9" customHeight="1">
      <c r="A125" s="45">
        <v>-160</v>
      </c>
      <c r="B125" s="15" t="str">
        <f>IF('Дсетка5-6'!D6='Дсетка5-6'!C5,'Дсетка5-6'!C7,IF('Дсетка5-6'!D6='Дсетка5-6'!C7,'Дсетка5-6'!C5,0))</f>
        <v>Кунсувакова Диана, РХАс</v>
      </c>
      <c r="C125" s="47"/>
      <c r="D125" s="47"/>
      <c r="F125" s="45">
        <v>-350</v>
      </c>
      <c r="G125" s="15" t="str">
        <f>IF(G123=F122,F124,IF(G123=F124,F122,0))</f>
        <v>Каипова Залина, РХАс</v>
      </c>
      <c r="I125" s="45">
        <v>-346</v>
      </c>
      <c r="J125" s="15" t="str">
        <f>IF(J123=I122,I124,IF(J123=I124,I122,0))</f>
        <v>Сайфуллина Анна, РНУс</v>
      </c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9" customHeight="1">
      <c r="A126" s="45"/>
      <c r="B126" s="17">
        <v>351</v>
      </c>
      <c r="C126" s="55" t="s">
        <v>207</v>
      </c>
      <c r="D126" s="47"/>
      <c r="E126" s="88"/>
      <c r="F126" s="47"/>
      <c r="G126" s="45" t="s">
        <v>63</v>
      </c>
      <c r="H126" s="88"/>
      <c r="I126" s="47"/>
      <c r="J126" s="45" t="s">
        <v>60</v>
      </c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9" customHeight="1">
      <c r="A127" s="45">
        <v>-161</v>
      </c>
      <c r="B127" s="19">
        <f>IF('Дсетка5-6'!D10='Дсетка5-6'!C9,'Дсетка5-6'!C11,IF('Дсетка5-6'!D10='Дсетка5-6'!C11,'Дсетка5-6'!C9,0))</f>
        <v>0</v>
      </c>
      <c r="C127" s="50"/>
      <c r="D127" s="47"/>
      <c r="E127" s="47"/>
      <c r="F127" s="47"/>
      <c r="G127" s="45">
        <v>-339</v>
      </c>
      <c r="H127" s="15" t="str">
        <f>IF(H108=G107,G109,IF(H108=G109,G107,0))</f>
        <v>Гафурова Зинфира, РКРс</v>
      </c>
      <c r="J127" s="47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9" customHeight="1">
      <c r="A128" s="45"/>
      <c r="B128" s="47"/>
      <c r="C128" s="17">
        <v>367</v>
      </c>
      <c r="D128" s="55" t="s">
        <v>207</v>
      </c>
      <c r="E128" s="47"/>
      <c r="F128" s="47"/>
      <c r="G128" s="45"/>
      <c r="H128" s="17">
        <v>347</v>
      </c>
      <c r="I128" s="55" t="s">
        <v>196</v>
      </c>
      <c r="J128" s="4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9" customHeight="1">
      <c r="A129" s="45">
        <v>-162</v>
      </c>
      <c r="B129" s="15">
        <f>IF('Дсетка5-6'!D14='Дсетка5-6'!C13,'Дсетка5-6'!C15,IF('Дсетка5-6'!D14='Дсетка5-6'!C15,'Дсетка5-6'!C13,0))</f>
        <v>0</v>
      </c>
      <c r="C129" s="50"/>
      <c r="D129" s="50"/>
      <c r="E129" s="47"/>
      <c r="F129" s="47"/>
      <c r="G129" s="45">
        <v>-340</v>
      </c>
      <c r="H129" s="19" t="str">
        <f>IF(H112=G111,G113,IF(H112=G113,G111,0))</f>
        <v>Масалимова Алина, РЕРс</v>
      </c>
      <c r="I129" s="50"/>
      <c r="J129" s="47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9" customHeight="1">
      <c r="A130" s="45"/>
      <c r="B130" s="17">
        <v>352</v>
      </c>
      <c r="C130" s="56"/>
      <c r="D130" s="50"/>
      <c r="E130" s="47"/>
      <c r="F130" s="47"/>
      <c r="G130" s="45"/>
      <c r="H130" s="47"/>
      <c r="I130" s="17">
        <v>349</v>
      </c>
      <c r="J130" s="55" t="s">
        <v>208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9" customHeight="1">
      <c r="A131" s="45">
        <v>-163</v>
      </c>
      <c r="B131" s="19">
        <f>IF('Дсетка5-6'!D18='Дсетка5-6'!C17,'Дсетка5-6'!C19,IF('Дсетка5-6'!D18='Дсетка5-6'!C19,'Дсетка5-6'!C17,0))</f>
        <v>0</v>
      </c>
      <c r="C131" s="47"/>
      <c r="D131" s="50"/>
      <c r="E131" s="47"/>
      <c r="F131" s="47"/>
      <c r="G131" s="45">
        <v>-341</v>
      </c>
      <c r="H131" s="15" t="str">
        <f>IF(H116=G115,G117,IF(H116=G117,G115,0))</f>
        <v>Губайдуллина Регина, РБВс</v>
      </c>
      <c r="I131" s="50"/>
      <c r="J131" s="64" t="s">
        <v>59</v>
      </c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9" customHeight="1">
      <c r="A132" s="45"/>
      <c r="B132" s="47"/>
      <c r="C132" s="47"/>
      <c r="D132" s="17">
        <v>375</v>
      </c>
      <c r="E132" s="89" t="s">
        <v>207</v>
      </c>
      <c r="F132" s="47"/>
      <c r="G132" s="45"/>
      <c r="H132" s="17">
        <v>348</v>
      </c>
      <c r="I132" s="56" t="s">
        <v>208</v>
      </c>
      <c r="J132" s="47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9" customHeight="1">
      <c r="A133" s="45">
        <v>-164</v>
      </c>
      <c r="B133" s="15">
        <f>IF('Дсетка5-6'!D22='Дсетка5-6'!C21,'Дсетка5-6'!C23,IF('Дсетка5-6'!D22='Дсетка5-6'!C23,'Дсетка5-6'!C21,0))</f>
        <v>0</v>
      </c>
      <c r="C133" s="47"/>
      <c r="D133" s="50"/>
      <c r="E133" s="90"/>
      <c r="F133" s="47"/>
      <c r="G133" s="45">
        <v>-342</v>
      </c>
      <c r="H133" s="19" t="str">
        <f>IF(H120=G119,G121,IF(H120=G121,G119,0))</f>
        <v>Каипова Залина, РХАс</v>
      </c>
      <c r="I133" s="45">
        <v>-349</v>
      </c>
      <c r="J133" s="15" t="str">
        <f>IF(J130=I128,I132,IF(J130=I132,I128,0))</f>
        <v>Гафурова Зинфира, РКРс</v>
      </c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9" customHeight="1">
      <c r="A134" s="45"/>
      <c r="B134" s="17">
        <v>353</v>
      </c>
      <c r="C134" s="55"/>
      <c r="D134" s="50"/>
      <c r="E134" s="50"/>
      <c r="F134" s="47"/>
      <c r="G134" s="47"/>
      <c r="H134" s="64"/>
      <c r="I134" s="84"/>
      <c r="J134" s="45" t="s">
        <v>61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9" customHeight="1">
      <c r="A135" s="45">
        <v>-165</v>
      </c>
      <c r="B135" s="19">
        <f>IF('Дсетка5-6'!D26='Дсетка5-6'!C25,'Дсетка5-6'!C27,IF('Дсетка5-6'!D26='Дсетка5-6'!C27,'Дсетка5-6'!C25,0))</f>
        <v>0</v>
      </c>
      <c r="C135" s="50"/>
      <c r="D135" s="50"/>
      <c r="E135" s="50"/>
      <c r="F135" s="47"/>
      <c r="G135" s="64"/>
      <c r="H135" s="45">
        <v>-379</v>
      </c>
      <c r="I135" s="15">
        <f>IF(F140=E132,E148,IF(F140=E148,E132,0))</f>
        <v>0</v>
      </c>
      <c r="J135" s="47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9" customHeight="1">
      <c r="A136" s="45"/>
      <c r="B136" s="47"/>
      <c r="C136" s="17">
        <v>368</v>
      </c>
      <c r="D136" s="56"/>
      <c r="E136" s="50"/>
      <c r="F136" s="47"/>
      <c r="G136" s="64"/>
      <c r="H136" s="84"/>
      <c r="I136" s="17">
        <v>382</v>
      </c>
      <c r="J136" s="55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9" customHeight="1">
      <c r="A137" s="45">
        <v>-166</v>
      </c>
      <c r="B137" s="15">
        <f>IF('Дсетка5-6'!D30='Дсетка5-6'!C29,'Дсетка5-6'!C31,IF('Дсетка5-6'!D30='Дсетка5-6'!C31,'Дсетка5-6'!C29,0))</f>
        <v>0</v>
      </c>
      <c r="C137" s="50"/>
      <c r="D137" s="47"/>
      <c r="E137" s="50"/>
      <c r="F137" s="47"/>
      <c r="G137" s="64"/>
      <c r="H137" s="45">
        <v>-380</v>
      </c>
      <c r="I137" s="19">
        <f>IF(F172=E164,E180,IF(F172=E180,E164,0))</f>
        <v>0</v>
      </c>
      <c r="J137" s="45" t="s">
        <v>82</v>
      </c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9" customHeight="1">
      <c r="A138" s="45"/>
      <c r="B138" s="17">
        <v>354</v>
      </c>
      <c r="C138" s="56"/>
      <c r="D138" s="47"/>
      <c r="E138" s="50"/>
      <c r="F138" s="47"/>
      <c r="G138" s="64"/>
      <c r="I138" s="45">
        <v>-382</v>
      </c>
      <c r="J138" s="15">
        <f>IF(J136=I135,I137,IF(J136=I137,I135,0))</f>
        <v>0</v>
      </c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9" customHeight="1">
      <c r="A139" s="45">
        <v>-167</v>
      </c>
      <c r="B139" s="19">
        <f>IF('Дсетка5-6'!D34='Дсетка5-6'!C33,'Дсетка5-6'!C35,IF('Дсетка5-6'!D34='Дсетка5-6'!C35,'Дсетка5-6'!C33,0))</f>
        <v>0</v>
      </c>
      <c r="C139" s="47"/>
      <c r="D139" s="47"/>
      <c r="E139" s="50"/>
      <c r="F139" s="47"/>
      <c r="G139" s="45">
        <v>-375</v>
      </c>
      <c r="H139" s="15">
        <f>IF(E132=D128,D136,IF(E132=D136,D128,0))</f>
        <v>0</v>
      </c>
      <c r="J139" s="45" t="s">
        <v>83</v>
      </c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9" customHeight="1">
      <c r="A140" s="45"/>
      <c r="B140" s="47"/>
      <c r="C140" s="47"/>
      <c r="D140" s="47"/>
      <c r="E140" s="17">
        <v>379</v>
      </c>
      <c r="F140" s="89" t="s">
        <v>207</v>
      </c>
      <c r="G140" s="45"/>
      <c r="H140" s="17">
        <v>383</v>
      </c>
      <c r="I140" s="55"/>
      <c r="J140" s="47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9" customHeight="1">
      <c r="A141" s="45">
        <v>-168</v>
      </c>
      <c r="B141" s="15">
        <f>IF('Дсетка5-6'!D38='Дсетка5-6'!C37,'Дсетка5-6'!C39,IF('Дсетка5-6'!D38='Дсетка5-6'!C39,'Дсетка5-6'!C37,0))</f>
        <v>0</v>
      </c>
      <c r="C141" s="47"/>
      <c r="D141" s="47"/>
      <c r="E141" s="50"/>
      <c r="F141" s="90"/>
      <c r="G141" s="45">
        <v>-376</v>
      </c>
      <c r="H141" s="19">
        <f>IF(E148=D144,D152,IF(E148=D152,D144,0))</f>
        <v>0</v>
      </c>
      <c r="I141" s="50"/>
      <c r="J141" s="47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9" customHeight="1">
      <c r="A142" s="45"/>
      <c r="B142" s="17">
        <v>355</v>
      </c>
      <c r="C142" s="55"/>
      <c r="D142" s="47"/>
      <c r="E142" s="50"/>
      <c r="F142" s="50"/>
      <c r="G142" s="45"/>
      <c r="H142" s="47"/>
      <c r="I142" s="17">
        <v>385</v>
      </c>
      <c r="J142" s="55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9" customHeight="1">
      <c r="A143" s="45">
        <v>-169</v>
      </c>
      <c r="B143" s="19">
        <f>IF('Дсетка5-6'!D42='Дсетка5-6'!C41,'Дсетка5-6'!C43,IF('Дсетка5-6'!D42='Дсетка5-6'!C43,'Дсетка5-6'!C41,0))</f>
        <v>0</v>
      </c>
      <c r="C143" s="50"/>
      <c r="D143" s="47"/>
      <c r="E143" s="50"/>
      <c r="F143" s="50"/>
      <c r="G143" s="45">
        <v>-377</v>
      </c>
      <c r="H143" s="15">
        <f>IF(E164=D160,D168,IF(E164=D168,D160,0))</f>
        <v>0</v>
      </c>
      <c r="I143" s="50"/>
      <c r="J143" s="64" t="s">
        <v>84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9" customHeight="1">
      <c r="A144" s="45"/>
      <c r="B144" s="47"/>
      <c r="C144" s="17">
        <v>369</v>
      </c>
      <c r="D144" s="55"/>
      <c r="E144" s="50"/>
      <c r="F144" s="50"/>
      <c r="G144" s="45"/>
      <c r="H144" s="17">
        <v>384</v>
      </c>
      <c r="I144" s="56"/>
      <c r="J144" s="47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9" customHeight="1">
      <c r="A145" s="45">
        <v>-170</v>
      </c>
      <c r="B145" s="15">
        <f>IF('Дсетка5-6'!D46='Дсетка5-6'!C45,'Дсетка5-6'!C47,IF('Дсетка5-6'!D46='Дсетка5-6'!C47,'Дсетка5-6'!C45,0))</f>
        <v>0</v>
      </c>
      <c r="C145" s="50"/>
      <c r="D145" s="50"/>
      <c r="E145" s="50"/>
      <c r="F145" s="50"/>
      <c r="G145" s="45">
        <v>-378</v>
      </c>
      <c r="H145" s="19">
        <f>IF(E180=D176,D184,IF(E180=D184,D176,0))</f>
        <v>0</v>
      </c>
      <c r="I145" s="45">
        <v>-385</v>
      </c>
      <c r="J145" s="15">
        <f>IF(J142=I140,I144,IF(J142=I144,I140,0))</f>
        <v>0</v>
      </c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9" customHeight="1">
      <c r="A146" s="45"/>
      <c r="B146" s="17">
        <v>356</v>
      </c>
      <c r="C146" s="56"/>
      <c r="D146" s="50"/>
      <c r="E146" s="50"/>
      <c r="F146" s="50"/>
      <c r="G146" s="64"/>
      <c r="H146" s="84"/>
      <c r="I146" s="47"/>
      <c r="J146" s="45" t="s">
        <v>85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9" customHeight="1">
      <c r="A147" s="45">
        <v>-171</v>
      </c>
      <c r="B147" s="19">
        <f>IF('Дсетка5-6'!D50='Дсетка5-6'!C49,'Дсетка5-6'!C51,IF('Дсетка5-6'!D50='Дсетка5-6'!C51,'Дсетка5-6'!C49,0))</f>
        <v>0</v>
      </c>
      <c r="C147" s="47"/>
      <c r="D147" s="50"/>
      <c r="E147" s="50"/>
      <c r="F147" s="50"/>
      <c r="G147" s="64"/>
      <c r="H147" s="45">
        <v>-383</v>
      </c>
      <c r="I147" s="15">
        <f>IF(I140=H139,H141,IF(I140=H141,H139,0))</f>
        <v>0</v>
      </c>
      <c r="J147" s="47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9" customHeight="1">
      <c r="A148" s="45"/>
      <c r="B148" s="47"/>
      <c r="C148" s="47"/>
      <c r="D148" s="17">
        <v>376</v>
      </c>
      <c r="E148" s="91"/>
      <c r="F148" s="50"/>
      <c r="G148" s="64"/>
      <c r="H148" s="84"/>
      <c r="I148" s="17">
        <v>386</v>
      </c>
      <c r="J148" s="55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9" customHeight="1">
      <c r="A149" s="45">
        <v>-172</v>
      </c>
      <c r="B149" s="15">
        <f>IF('Дсетка5-6'!D54='Дсетка5-6'!C53,'Дсетка5-6'!C55,IF('Дсетка5-6'!D54='Дсетка5-6'!C55,'Дсетка5-6'!C53,0))</f>
        <v>0</v>
      </c>
      <c r="C149" s="47"/>
      <c r="D149" s="50"/>
      <c r="E149" s="86"/>
      <c r="F149" s="92"/>
      <c r="G149" s="86"/>
      <c r="H149" s="45">
        <v>-384</v>
      </c>
      <c r="I149" s="19">
        <f>IF(I144=H143,H145,IF(I144=H145,H143,0))</f>
        <v>0</v>
      </c>
      <c r="J149" s="45" t="s">
        <v>86</v>
      </c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9" customHeight="1">
      <c r="A150" s="45"/>
      <c r="B150" s="17">
        <v>357</v>
      </c>
      <c r="C150" s="55"/>
      <c r="D150" s="50"/>
      <c r="E150" s="86"/>
      <c r="F150" s="92"/>
      <c r="G150" s="86"/>
      <c r="H150" s="84"/>
      <c r="I150" s="45">
        <v>-386</v>
      </c>
      <c r="J150" s="15">
        <f>IF(J148=I147,I149,IF(J148=I149,I147,0))</f>
        <v>0</v>
      </c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9" customHeight="1">
      <c r="A151" s="45">
        <v>-173</v>
      </c>
      <c r="B151" s="19">
        <f>IF('Дсетка5-6'!D58='Дсетка5-6'!C57,'Дсетка5-6'!C59,IF('Дсетка5-6'!D58='Дсетка5-6'!C59,'Дсетка5-6'!C57,0))</f>
        <v>0</v>
      </c>
      <c r="C151" s="50"/>
      <c r="D151" s="50"/>
      <c r="E151" s="86"/>
      <c r="F151" s="92"/>
      <c r="G151" s="86"/>
      <c r="H151" s="84"/>
      <c r="I151" s="47"/>
      <c r="J151" s="45" t="s">
        <v>87</v>
      </c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9" customHeight="1">
      <c r="A152" s="45"/>
      <c r="B152" s="47"/>
      <c r="C152" s="17">
        <v>370</v>
      </c>
      <c r="D152" s="56"/>
      <c r="E152" s="86"/>
      <c r="F152" s="92"/>
      <c r="G152" s="45">
        <v>-367</v>
      </c>
      <c r="H152" s="15">
        <f>IF(D128=C126,C130,IF(D128=C130,C126,0))</f>
        <v>0</v>
      </c>
      <c r="J152" s="45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9" customHeight="1">
      <c r="A153" s="45">
        <v>-174</v>
      </c>
      <c r="B153" s="15">
        <f>IF('Дсетка5-6'!D62='Дсетка5-6'!C61,'Дсетка5-6'!C63,IF('Дсетка5-6'!D62='Дсетка5-6'!C63,'Дсетка5-6'!C61,0))</f>
        <v>0</v>
      </c>
      <c r="C153" s="50"/>
      <c r="D153" s="47"/>
      <c r="E153" s="86"/>
      <c r="F153" s="93" t="s">
        <v>206</v>
      </c>
      <c r="G153" s="31">
        <v>381</v>
      </c>
      <c r="H153" s="17">
        <v>387</v>
      </c>
      <c r="I153" s="55"/>
      <c r="J153" s="4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9" customHeight="1">
      <c r="A154" s="45"/>
      <c r="B154" s="17">
        <v>358</v>
      </c>
      <c r="C154" s="56"/>
      <c r="D154" s="47"/>
      <c r="E154" s="86"/>
      <c r="F154" s="94" t="s">
        <v>88</v>
      </c>
      <c r="G154" s="45">
        <v>-368</v>
      </c>
      <c r="H154" s="19">
        <f>IF(D136=C134,C138,IF(D136=C138,C134,0))</f>
        <v>0</v>
      </c>
      <c r="I154" s="50"/>
      <c r="J154" s="4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9" customHeight="1">
      <c r="A155" s="45">
        <v>-175</v>
      </c>
      <c r="B155" s="19">
        <f>IF('Дсетка5-6'!D66='Дсетка5-6'!C65,'Дсетка5-6'!C67,IF('Дсетка5-6'!D66='Дсетка5-6'!C67,'Дсетка5-6'!C65,0))</f>
        <v>0</v>
      </c>
      <c r="C155" s="47"/>
      <c r="D155" s="47"/>
      <c r="E155" s="86"/>
      <c r="F155" s="92"/>
      <c r="G155" s="31"/>
      <c r="H155" s="47"/>
      <c r="I155" s="17">
        <v>391</v>
      </c>
      <c r="J155" s="55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9" customHeight="1">
      <c r="A156" s="86"/>
      <c r="B156" s="86"/>
      <c r="C156" s="86"/>
      <c r="D156" s="86"/>
      <c r="E156" s="86"/>
      <c r="F156" s="92"/>
      <c r="G156" s="45">
        <v>-369</v>
      </c>
      <c r="H156" s="15">
        <f>IF(D144=C142,C146,IF(D144=C146,C142,0))</f>
        <v>0</v>
      </c>
      <c r="I156" s="50"/>
      <c r="J156" s="50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9" customHeight="1">
      <c r="A157" s="45">
        <v>-176</v>
      </c>
      <c r="B157" s="15">
        <f>IF('Дсетка5-6'!D75='Дсетка5-6'!C74,'Дсетка5-6'!C76,IF('Дсетка5-6'!D75='Дсетка5-6'!C76,'Дсетка5-6'!C74,0))</f>
        <v>0</v>
      </c>
      <c r="C157" s="47"/>
      <c r="D157" s="47"/>
      <c r="E157" s="86"/>
      <c r="F157" s="94"/>
      <c r="G157" s="45"/>
      <c r="H157" s="17">
        <v>388</v>
      </c>
      <c r="I157" s="56"/>
      <c r="J157" s="50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9" customHeight="1">
      <c r="A158" s="45"/>
      <c r="B158" s="17">
        <v>359</v>
      </c>
      <c r="C158" s="55"/>
      <c r="D158" s="47"/>
      <c r="E158" s="86"/>
      <c r="F158" s="92"/>
      <c r="G158" s="45">
        <v>-370</v>
      </c>
      <c r="H158" s="19">
        <f>IF(D152=C150,C154,IF(D152=C154,C150,0))</f>
        <v>0</v>
      </c>
      <c r="I158" s="47"/>
      <c r="J158" s="29"/>
      <c r="K158" s="95">
        <v>393</v>
      </c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9" customHeight="1">
      <c r="A159" s="45">
        <v>-177</v>
      </c>
      <c r="B159" s="19">
        <f>IF('Дсетка5-6'!D79='Дсетка5-6'!C78,'Дсетка5-6'!C80,IF('Дсетка5-6'!D79='Дсетка5-6'!C80,'Дсетка5-6'!C78,0))</f>
        <v>0</v>
      </c>
      <c r="C159" s="50"/>
      <c r="D159" s="47"/>
      <c r="E159" s="86"/>
      <c r="F159" s="87" t="str">
        <f>IF(F153=F140,F172,IF(F153=F172,F140,0))</f>
        <v>Кунсувакова Диана, РХАс</v>
      </c>
      <c r="G159" s="31">
        <v>-381</v>
      </c>
      <c r="H159" s="47"/>
      <c r="I159" s="51"/>
      <c r="J159" s="17" t="s">
        <v>89</v>
      </c>
      <c r="K159" s="95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9" customHeight="1">
      <c r="A160" s="45"/>
      <c r="B160" s="47"/>
      <c r="C160" s="17">
        <v>371</v>
      </c>
      <c r="D160" s="55"/>
      <c r="E160" s="86"/>
      <c r="F160" s="94" t="s">
        <v>90</v>
      </c>
      <c r="G160" s="45">
        <v>-371</v>
      </c>
      <c r="H160" s="15">
        <f>IF(D160=C158,C162,IF(D160=C162,C158,0))</f>
        <v>0</v>
      </c>
      <c r="I160" s="47"/>
      <c r="J160" s="87">
        <f>IF(J158=J155,J163,IF(J158=J163,J155,0))</f>
        <v>0</v>
      </c>
      <c r="K160" s="95">
        <v>-393</v>
      </c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9" customHeight="1">
      <c r="A161" s="45">
        <v>-178</v>
      </c>
      <c r="B161" s="15">
        <f>IF('Дсетка5-6'!D83='Дсетка5-6'!C82,'Дсетка5-6'!C84,IF('Дсетка5-6'!D83='Дсетка5-6'!C84,'Дсетка5-6'!C82,0))</f>
        <v>0</v>
      </c>
      <c r="C161" s="50"/>
      <c r="D161" s="50"/>
      <c r="E161" s="86"/>
      <c r="F161" s="92"/>
      <c r="G161" s="31"/>
      <c r="H161" s="17">
        <v>389</v>
      </c>
      <c r="I161" s="55"/>
      <c r="J161" s="17" t="s">
        <v>91</v>
      </c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9" customHeight="1">
      <c r="A162" s="45"/>
      <c r="B162" s="17">
        <v>360</v>
      </c>
      <c r="C162" s="56"/>
      <c r="D162" s="50"/>
      <c r="E162" s="86"/>
      <c r="F162" s="92"/>
      <c r="G162" s="45">
        <v>-372</v>
      </c>
      <c r="H162" s="19">
        <f>IF(D168=C166,C170,IF(D168=C170,C166,0))</f>
        <v>0</v>
      </c>
      <c r="I162" s="50"/>
      <c r="J162" s="50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9" customHeight="1">
      <c r="A163" s="45">
        <v>-179</v>
      </c>
      <c r="B163" s="19">
        <f>IF('Дсетка5-6'!D87='Дсетка5-6'!C86,'Дсетка5-6'!C88,IF('Дсетка5-6'!D87='Дсетка5-6'!C88,'Дсетка5-6'!C86,0))</f>
        <v>0</v>
      </c>
      <c r="C163" s="47"/>
      <c r="D163" s="50"/>
      <c r="E163" s="86"/>
      <c r="F163" s="92"/>
      <c r="G163" s="31"/>
      <c r="H163" s="47"/>
      <c r="I163" s="17">
        <v>392</v>
      </c>
      <c r="J163" s="5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9" customHeight="1">
      <c r="A164" s="45"/>
      <c r="B164" s="47"/>
      <c r="C164" s="47"/>
      <c r="D164" s="17">
        <v>377</v>
      </c>
      <c r="E164" s="96"/>
      <c r="F164" s="92"/>
      <c r="G164" s="45">
        <v>-373</v>
      </c>
      <c r="H164" s="15">
        <f>IF(D176=C174,C178,IF(D176=C178,C174,0))</f>
        <v>0</v>
      </c>
      <c r="I164" s="50"/>
      <c r="J164" s="51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9" customHeight="1">
      <c r="A165" s="45">
        <v>-180</v>
      </c>
      <c r="B165" s="15">
        <f>IF('Дсетка5-6'!D91='Дсетка5-6'!C90,'Дсетка5-6'!C92,IF('Дсетка5-6'!D91='Дсетка5-6'!C92,'Дсетка5-6'!C90,0))</f>
        <v>0</v>
      </c>
      <c r="C165" s="47"/>
      <c r="D165" s="50"/>
      <c r="E165" s="97"/>
      <c r="F165" s="92"/>
      <c r="G165" s="45"/>
      <c r="H165" s="17">
        <v>390</v>
      </c>
      <c r="I165" s="56"/>
      <c r="J165" s="45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9" customHeight="1">
      <c r="A166" s="45"/>
      <c r="B166" s="17">
        <v>361</v>
      </c>
      <c r="C166" s="55"/>
      <c r="D166" s="50"/>
      <c r="E166" s="92"/>
      <c r="F166" s="92"/>
      <c r="G166" s="45">
        <v>-374</v>
      </c>
      <c r="H166" s="19">
        <f>IF(D184=C182,C186,IF(D184=C186,C182,0))</f>
        <v>0</v>
      </c>
      <c r="I166" s="47"/>
      <c r="J166" s="4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9" customHeight="1">
      <c r="A167" s="45">
        <v>-181</v>
      </c>
      <c r="B167" s="19">
        <f>IF('Дсетка5-6'!D95='Дсетка5-6'!C94,'Дсетка5-6'!C96,IF('Дсетка5-6'!D95='Дсетка5-6'!C96,'Дсетка5-6'!C94,0))</f>
        <v>0</v>
      </c>
      <c r="C167" s="50"/>
      <c r="D167" s="50"/>
      <c r="E167" s="92"/>
      <c r="F167" s="92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9" customHeight="1">
      <c r="A168" s="45"/>
      <c r="B168" s="47"/>
      <c r="C168" s="17">
        <v>372</v>
      </c>
      <c r="D168" s="56"/>
      <c r="E168" s="92"/>
      <c r="F168" s="92"/>
      <c r="G168" s="64"/>
      <c r="H168" s="45">
        <v>-391</v>
      </c>
      <c r="I168" s="15">
        <f>IF(J155=I153,I157,IF(J155=I157,I153,0))</f>
        <v>0</v>
      </c>
      <c r="J168" s="4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9" customHeight="1">
      <c r="A169" s="45">
        <v>-182</v>
      </c>
      <c r="B169" s="15">
        <f>IF('Дсетка5-6'!D99='Дсетка5-6'!C98,'Дсетка5-6'!C100,IF('Дсетка5-6'!D99='Дсетка5-6'!C100,'Дсетка5-6'!C98,0))</f>
        <v>0</v>
      </c>
      <c r="C169" s="50"/>
      <c r="D169" s="47"/>
      <c r="E169" s="92"/>
      <c r="F169" s="92"/>
      <c r="G169" s="64"/>
      <c r="H169" s="84"/>
      <c r="I169" s="17">
        <v>394</v>
      </c>
      <c r="J169" s="55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9" customHeight="1">
      <c r="A170" s="45"/>
      <c r="B170" s="17">
        <v>362</v>
      </c>
      <c r="C170" s="56"/>
      <c r="D170" s="47"/>
      <c r="E170" s="92"/>
      <c r="F170" s="92"/>
      <c r="G170" s="64"/>
      <c r="H170" s="45">
        <v>-392</v>
      </c>
      <c r="I170" s="19">
        <f>IF(J163=I161,I165,IF(J163=I165,I161,0))</f>
        <v>0</v>
      </c>
      <c r="J170" s="45" t="s">
        <v>92</v>
      </c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9" customHeight="1">
      <c r="A171" s="45">
        <v>-183</v>
      </c>
      <c r="B171" s="19">
        <f>IF('Дсетка5-6'!D103='Дсетка5-6'!C102,'Дсетка5-6'!C104,IF('Дсетка5-6'!D103='Дсетка5-6'!C104,'Дсетка5-6'!C102,0))</f>
        <v>0</v>
      </c>
      <c r="C171" s="47"/>
      <c r="D171" s="47"/>
      <c r="E171" s="92"/>
      <c r="F171" s="92"/>
      <c r="G171" s="64"/>
      <c r="I171" s="45">
        <v>-394</v>
      </c>
      <c r="J171" s="15">
        <f>IF(J169=I168,I170,IF(J169=I170,I168,0))</f>
        <v>0</v>
      </c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9" customHeight="1">
      <c r="A172" s="45"/>
      <c r="B172" s="47"/>
      <c r="C172" s="47"/>
      <c r="D172" s="47"/>
      <c r="E172" s="94">
        <v>380</v>
      </c>
      <c r="F172" s="98" t="s">
        <v>206</v>
      </c>
      <c r="G172" s="45">
        <v>-387</v>
      </c>
      <c r="H172" s="15">
        <f>IF(I153=H152,H154,IF(I153=H154,H152,0))</f>
        <v>0</v>
      </c>
      <c r="J172" s="45" t="s">
        <v>93</v>
      </c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9" customHeight="1">
      <c r="A173" s="45">
        <v>-184</v>
      </c>
      <c r="B173" s="15">
        <f>IF('Дсетка5-6'!D107='Дсетка5-6'!C106,'Дсетка5-6'!C108,IF('Дсетка5-6'!D107='Дсетка5-6'!C108,'Дсетка5-6'!C106,0))</f>
        <v>0</v>
      </c>
      <c r="C173" s="47"/>
      <c r="D173" s="47"/>
      <c r="E173" s="92"/>
      <c r="F173" s="86"/>
      <c r="G173" s="45"/>
      <c r="H173" s="17">
        <v>395</v>
      </c>
      <c r="I173" s="55"/>
      <c r="J173" s="4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9" customHeight="1">
      <c r="A174" s="45"/>
      <c r="B174" s="17">
        <v>363</v>
      </c>
      <c r="C174" s="55"/>
      <c r="D174" s="47"/>
      <c r="E174" s="92"/>
      <c r="F174" s="86"/>
      <c r="G174" s="45">
        <v>-388</v>
      </c>
      <c r="H174" s="19">
        <f>IF(I157=H156,H158,IF(I157=H158,H156,0))</f>
        <v>0</v>
      </c>
      <c r="I174" s="50"/>
      <c r="J174" s="47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21" ht="9" customHeight="1">
      <c r="A175" s="45">
        <v>-185</v>
      </c>
      <c r="B175" s="19">
        <f>IF('Дсетка5-6'!D111='Дсетка5-6'!C110,'Дсетка5-6'!C112,IF('Дсетка5-6'!D111='Дсетка5-6'!C112,'Дсетка5-6'!C110,0))</f>
        <v>0</v>
      </c>
      <c r="C175" s="50"/>
      <c r="D175" s="47"/>
      <c r="E175" s="92"/>
      <c r="F175" s="86"/>
      <c r="G175" s="45"/>
      <c r="H175" s="47"/>
      <c r="I175" s="17">
        <v>397</v>
      </c>
      <c r="J175" s="55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1:21" ht="9" customHeight="1">
      <c r="A176" s="45"/>
      <c r="B176" s="47"/>
      <c r="C176" s="17">
        <v>373</v>
      </c>
      <c r="D176" s="55"/>
      <c r="E176" s="92"/>
      <c r="F176" s="86"/>
      <c r="G176" s="45">
        <v>-389</v>
      </c>
      <c r="H176" s="15">
        <f>IF(I161=H160,H162,IF(I161=H162,H160,0))</f>
        <v>0</v>
      </c>
      <c r="I176" s="50"/>
      <c r="J176" s="64" t="s">
        <v>94</v>
      </c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1:21" ht="9" customHeight="1">
      <c r="A177" s="45">
        <v>-186</v>
      </c>
      <c r="B177" s="15">
        <f>IF('Дсетка5-6'!D115='Дсетка5-6'!C114,'Дсетка5-6'!C116,IF('Дсетка5-6'!D115='Дсетка5-6'!C116,'Дсетка5-6'!C114,0))</f>
        <v>0</v>
      </c>
      <c r="C177" s="50"/>
      <c r="D177" s="50"/>
      <c r="E177" s="92"/>
      <c r="F177" s="86"/>
      <c r="G177" s="45"/>
      <c r="H177" s="17">
        <v>396</v>
      </c>
      <c r="I177" s="56"/>
      <c r="J177" s="47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</row>
    <row r="178" spans="1:21" ht="9" customHeight="1">
      <c r="A178" s="45"/>
      <c r="B178" s="17">
        <v>364</v>
      </c>
      <c r="C178" s="56"/>
      <c r="D178" s="50"/>
      <c r="E178" s="92"/>
      <c r="F178" s="86"/>
      <c r="G178" s="45">
        <v>-390</v>
      </c>
      <c r="H178" s="19">
        <f>IF(I165=H164,H166,IF(I165=H166,H164,0))</f>
        <v>0</v>
      </c>
      <c r="I178" s="45">
        <v>-397</v>
      </c>
      <c r="J178" s="15">
        <f>IF(J175=I173,I177,IF(J175=I177,I173,0))</f>
        <v>0</v>
      </c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1:21" ht="9" customHeight="1">
      <c r="A179" s="45">
        <v>-187</v>
      </c>
      <c r="B179" s="19">
        <f>IF('Дсетка5-6'!D119='Дсетка5-6'!C118,'Дсетка5-6'!C120,IF('Дсетка5-6'!D119='Дсетка5-6'!C120,'Дсетка5-6'!C118,0))</f>
        <v>0</v>
      </c>
      <c r="C179" s="47"/>
      <c r="D179" s="50"/>
      <c r="E179" s="92"/>
      <c r="F179" s="86"/>
      <c r="G179" s="64"/>
      <c r="H179" s="84"/>
      <c r="I179" s="47"/>
      <c r="J179" s="45" t="s">
        <v>95</v>
      </c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</row>
    <row r="180" spans="1:21" ht="9" customHeight="1">
      <c r="A180" s="45"/>
      <c r="B180" s="47"/>
      <c r="C180" s="47"/>
      <c r="D180" s="17">
        <v>378</v>
      </c>
      <c r="E180" s="98" t="s">
        <v>206</v>
      </c>
      <c r="F180" s="86"/>
      <c r="G180" s="64"/>
      <c r="H180" s="45">
        <v>-395</v>
      </c>
      <c r="I180" s="15">
        <f>IF(I173=H172,H174,IF(I173=H174,H172,0))</f>
        <v>0</v>
      </c>
      <c r="J180" s="47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1:21" ht="9" customHeight="1">
      <c r="A181" s="45">
        <v>-188</v>
      </c>
      <c r="B181" s="15">
        <f>IF('Дсетка5-6'!D123='Дсетка5-6'!C122,'Дсетка5-6'!C124,IF('Дсетка5-6'!D123='Дсетка5-6'!C124,'Дсетка5-6'!C122,0))</f>
        <v>0</v>
      </c>
      <c r="C181" s="47"/>
      <c r="D181" s="50"/>
      <c r="E181" s="86"/>
      <c r="F181" s="86"/>
      <c r="G181" s="64"/>
      <c r="H181" s="84"/>
      <c r="I181" s="17">
        <v>398</v>
      </c>
      <c r="J181" s="55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</row>
    <row r="182" spans="1:21" ht="9" customHeight="1">
      <c r="A182" s="45"/>
      <c r="B182" s="17">
        <v>365</v>
      </c>
      <c r="C182" s="55"/>
      <c r="D182" s="50"/>
      <c r="E182" s="86"/>
      <c r="F182" s="86"/>
      <c r="G182" s="86"/>
      <c r="H182" s="45">
        <v>-396</v>
      </c>
      <c r="I182" s="19">
        <f>IF(I177=H176,H178,IF(I177=H178,H176,0))</f>
        <v>0</v>
      </c>
      <c r="J182" s="45" t="s">
        <v>96</v>
      </c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</row>
    <row r="183" spans="1:21" ht="9" customHeight="1">
      <c r="A183" s="45">
        <v>-189</v>
      </c>
      <c r="B183" s="19">
        <f>IF('Дсетка5-6'!D127='Дсетка5-6'!C126,'Дсетка5-6'!C128,IF('Дсетка5-6'!D127='Дсетка5-6'!C128,'Дсетка5-6'!C126,0))</f>
        <v>0</v>
      </c>
      <c r="C183" s="50"/>
      <c r="D183" s="50"/>
      <c r="E183" s="86"/>
      <c r="F183" s="86"/>
      <c r="G183" s="86"/>
      <c r="H183" s="84"/>
      <c r="I183" s="45">
        <v>-398</v>
      </c>
      <c r="J183" s="15">
        <f>IF(J181=I180,I182,IF(J181=I182,I180,0))</f>
        <v>0</v>
      </c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1:21" ht="9" customHeight="1">
      <c r="A184" s="45"/>
      <c r="B184" s="47"/>
      <c r="C184" s="17">
        <v>374</v>
      </c>
      <c r="D184" s="56" t="s">
        <v>206</v>
      </c>
      <c r="E184" s="86"/>
      <c r="F184" s="86"/>
      <c r="G184" s="86"/>
      <c r="H184" s="84"/>
      <c r="I184" s="47"/>
      <c r="J184" s="45" t="s">
        <v>97</v>
      </c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1:21" ht="9" customHeight="1">
      <c r="A185" s="45">
        <v>-190</v>
      </c>
      <c r="B185" s="15">
        <f>IF('Дсетка5-6'!D131='Дсетка5-6'!C130,'Дсетка5-6'!C132,IF('Дсетка5-6'!D131='Дсетка5-6'!C132,'Дсетка5-6'!C130,0))</f>
        <v>0</v>
      </c>
      <c r="C185" s="50"/>
      <c r="D185" s="47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</row>
    <row r="186" spans="1:21" ht="9" customHeight="1">
      <c r="A186" s="45"/>
      <c r="B186" s="17">
        <v>366</v>
      </c>
      <c r="C186" s="56" t="s">
        <v>206</v>
      </c>
      <c r="D186" s="47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1:21" ht="9" customHeight="1">
      <c r="A187" s="45">
        <v>-191</v>
      </c>
      <c r="B187" s="19" t="str">
        <f>IF('Дсетка5-6'!D135='Дсетка5-6'!C134,'Дсетка5-6'!C136,IF('Дсетка5-6'!D135='Дсетка5-6'!C136,'Дсетка5-6'!C134,0))</f>
        <v>Хатипова Екатерина, РТАс</v>
      </c>
      <c r="C187" s="47"/>
      <c r="D187" s="47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  <row r="188" spans="1:21" ht="9" customHeight="1">
      <c r="A188" s="45"/>
      <c r="B188" s="84"/>
      <c r="C188" s="47"/>
      <c r="D188" s="47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</row>
    <row r="189" spans="1:21" ht="9" customHeight="1">
      <c r="A189" s="45"/>
      <c r="B189" s="84"/>
      <c r="C189" s="47"/>
      <c r="D189" s="47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1:21" ht="9" customHeight="1">
      <c r="A190" s="45"/>
      <c r="B190" s="84"/>
      <c r="C190" s="47"/>
      <c r="D190" s="47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</row>
    <row r="191" spans="1:21" ht="10.5" customHeight="1">
      <c r="A191" s="123" t="str">
        <f>Дсписки!A1</f>
        <v>XXIII СПАРТАКИАДА ШКОЛЬНИКОВ РЕСПУБЛИКИ БАШКОРТОСТАН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L191" s="86"/>
      <c r="M191" s="86"/>
      <c r="N191" s="86"/>
      <c r="O191" s="86"/>
      <c r="P191" s="86"/>
      <c r="Q191" s="86"/>
      <c r="R191" s="86"/>
      <c r="S191" s="86"/>
      <c r="T191" s="86"/>
      <c r="U191" s="86"/>
    </row>
    <row r="192" spans="1:21" ht="10.5" customHeight="1">
      <c r="A192" s="123" t="str">
        <f>Дсписки!A2</f>
        <v>Женский разряд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L192" s="86"/>
      <c r="M192" s="86"/>
      <c r="N192" s="86"/>
      <c r="O192" s="86"/>
      <c r="P192" s="86"/>
      <c r="Q192" s="86"/>
      <c r="R192" s="86"/>
      <c r="S192" s="86"/>
      <c r="T192" s="86"/>
      <c r="U192" s="86"/>
    </row>
    <row r="193" spans="1:21" ht="10.5" customHeight="1">
      <c r="A193" s="124" t="str">
        <f>Дсписки!A3</f>
        <v>с.Мишкино. 28 мая 2021 г.</v>
      </c>
      <c r="B193" s="124"/>
      <c r="C193" s="124"/>
      <c r="D193" s="124"/>
      <c r="E193" s="124"/>
      <c r="F193" s="124"/>
      <c r="G193" s="124"/>
      <c r="H193" s="124"/>
      <c r="I193" s="124"/>
      <c r="J193" s="124"/>
      <c r="L193" s="86"/>
      <c r="M193" s="86"/>
      <c r="N193" s="86"/>
      <c r="O193" s="86"/>
      <c r="P193" s="86"/>
      <c r="Q193" s="86"/>
      <c r="R193" s="86"/>
      <c r="S193" s="86"/>
      <c r="T193" s="86"/>
      <c r="U193" s="86"/>
    </row>
    <row r="194" spans="1:21" ht="10.5" customHeight="1">
      <c r="A194" s="47"/>
      <c r="B194" s="47"/>
      <c r="C194" s="47"/>
      <c r="D194" s="47"/>
      <c r="E194" s="47"/>
      <c r="F194" s="47"/>
      <c r="G194" s="64"/>
      <c r="H194" s="84"/>
      <c r="I194" s="47"/>
      <c r="J194" s="85" t="s">
        <v>98</v>
      </c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</row>
    <row r="195" spans="1:21" ht="9" customHeight="1">
      <c r="A195" s="45">
        <v>-351</v>
      </c>
      <c r="B195" s="15">
        <f>IF(C126=B125,B127,IF(C126=B127,B125,0))</f>
        <v>0</v>
      </c>
      <c r="C195" s="47"/>
      <c r="D195" s="47"/>
      <c r="E195" s="47"/>
      <c r="F195" s="47"/>
      <c r="G195" s="64"/>
      <c r="H195" s="45"/>
      <c r="I195" s="84"/>
      <c r="J195" s="47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</row>
    <row r="196" spans="1:21" ht="9" customHeight="1">
      <c r="A196" s="45"/>
      <c r="B196" s="17">
        <v>399</v>
      </c>
      <c r="C196" s="55"/>
      <c r="D196" s="47"/>
      <c r="E196" s="45">
        <v>-415</v>
      </c>
      <c r="F196" s="15">
        <f>IF(I202=H201,H203,IF(I202=H203,H201,0))</f>
        <v>0</v>
      </c>
      <c r="G196" s="47"/>
      <c r="H196" s="45">
        <v>-411</v>
      </c>
      <c r="I196" s="15">
        <f>IF(E202=D198,D206,IF(E202=D206,D198,0))</f>
        <v>0</v>
      </c>
      <c r="J196" s="47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</row>
    <row r="197" spans="1:21" ht="9" customHeight="1">
      <c r="A197" s="45">
        <v>-352</v>
      </c>
      <c r="B197" s="19">
        <f>IF(C130=B129,B131,IF(C130=B131,B129,0))</f>
        <v>0</v>
      </c>
      <c r="C197" s="50"/>
      <c r="D197" s="47"/>
      <c r="E197" s="84"/>
      <c r="F197" s="17">
        <v>418</v>
      </c>
      <c r="G197" s="55"/>
      <c r="H197" s="84"/>
      <c r="I197" s="17">
        <v>414</v>
      </c>
      <c r="J197" s="55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</row>
    <row r="198" spans="1:21" ht="9" customHeight="1">
      <c r="A198" s="45"/>
      <c r="B198" s="47"/>
      <c r="C198" s="17">
        <v>407</v>
      </c>
      <c r="D198" s="55"/>
      <c r="E198" s="45">
        <v>-416</v>
      </c>
      <c r="F198" s="19">
        <f>IF(I206=H205,H207,IF(I206=H207,H205,0))</f>
        <v>0</v>
      </c>
      <c r="G198" s="45" t="s">
        <v>99</v>
      </c>
      <c r="H198" s="45">
        <v>-412</v>
      </c>
      <c r="I198" s="19">
        <f>IF(E218=D214,D222,IF(E218=D222,D214,0))</f>
        <v>0</v>
      </c>
      <c r="J198" s="45" t="s">
        <v>100</v>
      </c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</row>
    <row r="199" spans="1:21" ht="9" customHeight="1">
      <c r="A199" s="45">
        <v>-353</v>
      </c>
      <c r="B199" s="15">
        <f>IF(C134=B133,B135,IF(C134=B135,B133,0))</f>
        <v>0</v>
      </c>
      <c r="C199" s="50"/>
      <c r="D199" s="50"/>
      <c r="F199" s="45">
        <v>-418</v>
      </c>
      <c r="G199" s="15">
        <f>IF(G197=F196,F198,IF(G197=F198,F196,0))</f>
        <v>0</v>
      </c>
      <c r="I199" s="45">
        <v>-414</v>
      </c>
      <c r="J199" s="15">
        <f>IF(J197=I196,I198,IF(J197=I198,I196,0))</f>
        <v>0</v>
      </c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</row>
    <row r="200" spans="1:21" ht="9" customHeight="1">
      <c r="A200" s="45"/>
      <c r="B200" s="17">
        <v>400</v>
      </c>
      <c r="C200" s="56"/>
      <c r="D200" s="50"/>
      <c r="E200" s="88"/>
      <c r="F200" s="47"/>
      <c r="G200" s="45" t="s">
        <v>101</v>
      </c>
      <c r="H200" s="88"/>
      <c r="I200" s="47"/>
      <c r="J200" s="45" t="s">
        <v>102</v>
      </c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</row>
    <row r="201" spans="1:21" ht="9" customHeight="1">
      <c r="A201" s="45">
        <v>-354</v>
      </c>
      <c r="B201" s="19">
        <f>IF(C138=B137,B139,IF(C138=B139,B137,0))</f>
        <v>0</v>
      </c>
      <c r="C201" s="47"/>
      <c r="D201" s="50"/>
      <c r="E201" s="47"/>
      <c r="F201" s="45"/>
      <c r="G201" s="45">
        <v>-407</v>
      </c>
      <c r="H201" s="15">
        <f>IF(D198=C196,C200,IF(D198=C200,C196,0))</f>
        <v>0</v>
      </c>
      <c r="J201" s="47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</row>
    <row r="202" spans="1:21" ht="9" customHeight="1">
      <c r="A202" s="45"/>
      <c r="B202" s="47"/>
      <c r="C202" s="47"/>
      <c r="D202" s="17">
        <v>411</v>
      </c>
      <c r="E202" s="55"/>
      <c r="F202" s="45"/>
      <c r="G202" s="45"/>
      <c r="H202" s="17">
        <v>415</v>
      </c>
      <c r="I202" s="55"/>
      <c r="J202" s="47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</row>
    <row r="203" spans="1:21" ht="9" customHeight="1">
      <c r="A203" s="45">
        <v>-355</v>
      </c>
      <c r="B203" s="15">
        <f>IF(C142=B141,B143,IF(C142=B143,B141,0))</f>
        <v>0</v>
      </c>
      <c r="C203" s="47"/>
      <c r="D203" s="50"/>
      <c r="E203" s="50"/>
      <c r="F203" s="45"/>
      <c r="G203" s="45">
        <v>-408</v>
      </c>
      <c r="H203" s="19">
        <f>IF(D206=C204,C208,IF(D206=C208,C204,0))</f>
        <v>0</v>
      </c>
      <c r="I203" s="50"/>
      <c r="J203" s="47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</row>
    <row r="204" spans="1:21" ht="9" customHeight="1">
      <c r="A204" s="45"/>
      <c r="B204" s="17">
        <v>401</v>
      </c>
      <c r="C204" s="55"/>
      <c r="D204" s="50"/>
      <c r="E204" s="50"/>
      <c r="F204" s="45"/>
      <c r="G204" s="45"/>
      <c r="H204" s="47"/>
      <c r="I204" s="17">
        <v>417</v>
      </c>
      <c r="J204" s="55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</row>
    <row r="205" spans="1:21" ht="9" customHeight="1">
      <c r="A205" s="45">
        <v>-356</v>
      </c>
      <c r="B205" s="19">
        <f>IF(C146=B145,B147,IF(C146=B147,B145,0))</f>
        <v>0</v>
      </c>
      <c r="C205" s="50"/>
      <c r="D205" s="50"/>
      <c r="E205" s="50"/>
      <c r="F205" s="45"/>
      <c r="G205" s="45">
        <v>-409</v>
      </c>
      <c r="H205" s="15">
        <f>IF(D214=C212,C216,IF(D214=C216,C212,0))</f>
        <v>0</v>
      </c>
      <c r="I205" s="50"/>
      <c r="J205" s="64" t="s">
        <v>103</v>
      </c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</row>
    <row r="206" spans="1:21" ht="9" customHeight="1">
      <c r="A206" s="45"/>
      <c r="B206" s="47"/>
      <c r="C206" s="17">
        <v>408</v>
      </c>
      <c r="D206" s="56"/>
      <c r="E206" s="50"/>
      <c r="F206" s="45"/>
      <c r="G206" s="45"/>
      <c r="H206" s="17">
        <v>416</v>
      </c>
      <c r="I206" s="56"/>
      <c r="J206" s="47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</row>
    <row r="207" spans="1:21" ht="9" customHeight="1">
      <c r="A207" s="45">
        <v>-357</v>
      </c>
      <c r="B207" s="15">
        <f>IF(C150=B149,B151,IF(C150=B151,B149,0))</f>
        <v>0</v>
      </c>
      <c r="C207" s="50"/>
      <c r="D207" s="47"/>
      <c r="E207" s="50"/>
      <c r="F207" s="45"/>
      <c r="G207" s="45">
        <v>-410</v>
      </c>
      <c r="H207" s="19">
        <f>IF(D222=C220,C224,IF(D222=C224,C220,0))</f>
        <v>0</v>
      </c>
      <c r="I207" s="45">
        <v>-417</v>
      </c>
      <c r="J207" s="15">
        <f>IF(J204=I202,I206,IF(J204=I206,I202,0))</f>
        <v>0</v>
      </c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9" customHeight="1">
      <c r="A208" s="45"/>
      <c r="B208" s="17">
        <v>402</v>
      </c>
      <c r="C208" s="56"/>
      <c r="D208" s="47"/>
      <c r="E208" s="50"/>
      <c r="F208" s="45"/>
      <c r="G208" s="47"/>
      <c r="H208" s="64"/>
      <c r="I208" s="84"/>
      <c r="J208" s="45" t="s">
        <v>104</v>
      </c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</row>
    <row r="209" spans="1:21" ht="9" customHeight="1">
      <c r="A209" s="45">
        <v>-358</v>
      </c>
      <c r="B209" s="19">
        <f>IF(C154=B153,B155,IF(C154=B155,B153,0))</f>
        <v>0</v>
      </c>
      <c r="C209" s="47"/>
      <c r="D209" s="47"/>
      <c r="E209" s="29"/>
      <c r="F209" s="45">
        <v>-399</v>
      </c>
      <c r="G209" s="15">
        <f>IF(C196=B195,B197,IF(C196=B197,B195,0))</f>
        <v>0</v>
      </c>
      <c r="I209" s="45"/>
      <c r="J209" s="47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</row>
    <row r="210" spans="1:21" ht="9" customHeight="1">
      <c r="A210" s="45"/>
      <c r="B210" s="47"/>
      <c r="C210" s="47"/>
      <c r="D210" s="47"/>
      <c r="E210" s="70" t="s">
        <v>105</v>
      </c>
      <c r="F210" s="31">
        <v>413</v>
      </c>
      <c r="G210" s="17">
        <v>419</v>
      </c>
      <c r="H210" s="55"/>
      <c r="I210" s="47"/>
      <c r="J210" s="47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</row>
    <row r="211" spans="1:21" ht="9" customHeight="1">
      <c r="A211" s="45">
        <v>-359</v>
      </c>
      <c r="B211" s="15">
        <f>IF(C158=B157,B159,IF(C158=B159,B157,0))</f>
        <v>0</v>
      </c>
      <c r="C211" s="47"/>
      <c r="D211" s="47"/>
      <c r="E211" s="50"/>
      <c r="F211" s="45">
        <v>-400</v>
      </c>
      <c r="G211" s="19">
        <f>IF(C200=B199,B201,IF(C200=B201,B199,0))</f>
        <v>0</v>
      </c>
      <c r="H211" s="50"/>
      <c r="I211" s="47"/>
      <c r="J211" s="47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</row>
    <row r="212" spans="1:21" ht="9" customHeight="1">
      <c r="A212" s="45"/>
      <c r="B212" s="17">
        <v>403</v>
      </c>
      <c r="C212" s="55"/>
      <c r="D212" s="47"/>
      <c r="E212" s="87">
        <f>IF(E209=E202,E218,IF(E209=E218,E202,0))</f>
        <v>0</v>
      </c>
      <c r="F212" s="31">
        <v>-413</v>
      </c>
      <c r="G212" s="47"/>
      <c r="H212" s="17">
        <v>423</v>
      </c>
      <c r="I212" s="55"/>
      <c r="J212" s="47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</row>
    <row r="213" spans="1:21" ht="9" customHeight="1">
      <c r="A213" s="45">
        <v>-360</v>
      </c>
      <c r="B213" s="19">
        <f>IF(C162=B161,B163,IF(C162=B163,B161,0))</f>
        <v>0</v>
      </c>
      <c r="C213" s="50"/>
      <c r="D213" s="47"/>
      <c r="E213" s="70" t="s">
        <v>106</v>
      </c>
      <c r="F213" s="45">
        <v>-401</v>
      </c>
      <c r="G213" s="15">
        <f>IF(C204=B203,B205,IF(C204=B205,B203,0))</f>
        <v>0</v>
      </c>
      <c r="H213" s="50"/>
      <c r="I213" s="50"/>
      <c r="J213" s="47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</row>
    <row r="214" spans="1:21" ht="9" customHeight="1">
      <c r="A214" s="45"/>
      <c r="B214" s="47"/>
      <c r="C214" s="17">
        <v>409</v>
      </c>
      <c r="D214" s="55"/>
      <c r="E214" s="50"/>
      <c r="F214" s="45"/>
      <c r="G214" s="17">
        <v>420</v>
      </c>
      <c r="H214" s="56"/>
      <c r="I214" s="50"/>
      <c r="J214" s="47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</row>
    <row r="215" spans="1:21" ht="9" customHeight="1">
      <c r="A215" s="45">
        <v>-361</v>
      </c>
      <c r="B215" s="15">
        <f>IF(C166=B165,B167,IF(C166=B167,B165,0))</f>
        <v>0</v>
      </c>
      <c r="C215" s="50"/>
      <c r="D215" s="50"/>
      <c r="E215" s="50"/>
      <c r="F215" s="45">
        <v>-402</v>
      </c>
      <c r="G215" s="19">
        <f>IF(C208=B207,B209,IF(C208=B209,B207,0))</f>
        <v>0</v>
      </c>
      <c r="H215" s="47"/>
      <c r="I215" s="50"/>
      <c r="J215" s="47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</row>
    <row r="216" spans="1:21" ht="9" customHeight="1">
      <c r="A216" s="45"/>
      <c r="B216" s="17">
        <v>404</v>
      </c>
      <c r="C216" s="56"/>
      <c r="D216" s="50"/>
      <c r="E216" s="50"/>
      <c r="F216" s="45"/>
      <c r="G216" s="47"/>
      <c r="H216" s="51"/>
      <c r="I216" s="17">
        <v>425</v>
      </c>
      <c r="J216" s="55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</row>
    <row r="217" spans="1:21" ht="9" customHeight="1">
      <c r="A217" s="45">
        <v>-362</v>
      </c>
      <c r="B217" s="19">
        <f>IF(C170=B169,B171,IF(C170=B171,B169,0))</f>
        <v>0</v>
      </c>
      <c r="C217" s="47"/>
      <c r="D217" s="50"/>
      <c r="E217" s="50"/>
      <c r="F217" s="45">
        <v>-403</v>
      </c>
      <c r="G217" s="15">
        <f>IF(C212=B211,B213,IF(C212=B213,B211,0))</f>
        <v>0</v>
      </c>
      <c r="H217" s="47"/>
      <c r="I217" s="50"/>
      <c r="J217" s="45" t="s">
        <v>107</v>
      </c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</row>
    <row r="218" spans="1:21" ht="9" customHeight="1">
      <c r="A218" s="45"/>
      <c r="B218" s="47"/>
      <c r="C218" s="47"/>
      <c r="D218" s="17">
        <v>412</v>
      </c>
      <c r="E218" s="56"/>
      <c r="F218" s="31"/>
      <c r="G218" s="17">
        <v>421</v>
      </c>
      <c r="H218" s="55"/>
      <c r="I218" s="50"/>
      <c r="J218" s="47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</row>
    <row r="219" spans="1:21" ht="9" customHeight="1">
      <c r="A219" s="45">
        <v>-363</v>
      </c>
      <c r="B219" s="15">
        <f>IF(C174=B173,B175,IF(C174=B175,B173,0))</f>
        <v>0</v>
      </c>
      <c r="C219" s="47"/>
      <c r="D219" s="50"/>
      <c r="E219" s="47"/>
      <c r="F219" s="45">
        <v>-404</v>
      </c>
      <c r="G219" s="19">
        <f>IF(C216=B215,B217,IF(C216=B217,B215,0))</f>
        <v>0</v>
      </c>
      <c r="H219" s="50"/>
      <c r="I219" s="50"/>
      <c r="J219" s="47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</row>
    <row r="220" spans="1:21" ht="9" customHeight="1">
      <c r="A220" s="45"/>
      <c r="B220" s="17">
        <v>405</v>
      </c>
      <c r="C220" s="55"/>
      <c r="D220" s="50"/>
      <c r="E220" s="47"/>
      <c r="F220" s="31"/>
      <c r="G220" s="47"/>
      <c r="H220" s="17">
        <v>424</v>
      </c>
      <c r="I220" s="56"/>
      <c r="J220" s="47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</row>
    <row r="221" spans="1:21" ht="9" customHeight="1">
      <c r="A221" s="45">
        <v>-364</v>
      </c>
      <c r="B221" s="19">
        <f>IF(C178=B177,B179,IF(C178=B179,B177,0))</f>
        <v>0</v>
      </c>
      <c r="C221" s="50"/>
      <c r="D221" s="50"/>
      <c r="E221" s="47"/>
      <c r="F221" s="45">
        <v>-405</v>
      </c>
      <c r="G221" s="15">
        <f>IF(C220=B219,B221,IF(C220=B221,B219,0))</f>
        <v>0</v>
      </c>
      <c r="H221" s="50"/>
      <c r="I221" s="51"/>
      <c r="J221" s="47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</row>
    <row r="222" spans="1:21" ht="9" customHeight="1">
      <c r="A222" s="45"/>
      <c r="B222" s="47"/>
      <c r="C222" s="17">
        <v>410</v>
      </c>
      <c r="D222" s="56"/>
      <c r="E222" s="47"/>
      <c r="F222" s="45"/>
      <c r="G222" s="17">
        <v>422</v>
      </c>
      <c r="H222" s="56"/>
      <c r="I222" s="45">
        <v>-425</v>
      </c>
      <c r="J222" s="15">
        <f>IF(J216=I212,I220,IF(J216=I220,I212,0))</f>
        <v>0</v>
      </c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</row>
    <row r="223" spans="1:21" ht="9" customHeight="1">
      <c r="A223" s="45">
        <v>-365</v>
      </c>
      <c r="B223" s="15">
        <f>IF(C182=B181,B183,IF(C182=B183,B181,0))</f>
        <v>0</v>
      </c>
      <c r="C223" s="50"/>
      <c r="D223" s="47"/>
      <c r="E223" s="47"/>
      <c r="F223" s="45">
        <v>-406</v>
      </c>
      <c r="G223" s="19">
        <f>IF(C224=B223,B225,IF(C224=B225,B223,0))</f>
        <v>0</v>
      </c>
      <c r="H223" s="47"/>
      <c r="I223" s="47"/>
      <c r="J223" s="45" t="s">
        <v>108</v>
      </c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</row>
    <row r="224" spans="1:21" ht="9" customHeight="1">
      <c r="A224" s="45"/>
      <c r="B224" s="17">
        <v>406</v>
      </c>
      <c r="C224" s="56"/>
      <c r="D224" s="47"/>
      <c r="E224" s="45">
        <v>-427</v>
      </c>
      <c r="F224" s="15">
        <f>IF(I230=H229,H231,IF(I230=H231,H229,0))</f>
        <v>0</v>
      </c>
      <c r="G224" s="47"/>
      <c r="H224" s="45">
        <v>-423</v>
      </c>
      <c r="I224" s="15">
        <f>IF(I212=H210,H214,IF(I212=H214,H210,0))</f>
        <v>0</v>
      </c>
      <c r="J224" s="47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</row>
    <row r="225" spans="1:21" ht="9" customHeight="1">
      <c r="A225" s="45">
        <v>-366</v>
      </c>
      <c r="B225" s="19">
        <f>IF(C186=B185,B187,IF(C186=B187,B185,0))</f>
        <v>0</v>
      </c>
      <c r="C225" s="47"/>
      <c r="D225" s="47"/>
      <c r="E225" s="84"/>
      <c r="F225" s="17">
        <v>430</v>
      </c>
      <c r="G225" s="55"/>
      <c r="H225" s="84"/>
      <c r="I225" s="17">
        <v>426</v>
      </c>
      <c r="J225" s="55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</row>
    <row r="226" spans="1:21" ht="9" customHeight="1">
      <c r="A226" s="47"/>
      <c r="B226" s="47"/>
      <c r="C226" s="47"/>
      <c r="D226" s="47"/>
      <c r="E226" s="45">
        <v>-428</v>
      </c>
      <c r="F226" s="19">
        <f>IF(I234=H233,H235,IF(I234=H235,H233,0))</f>
        <v>0</v>
      </c>
      <c r="G226" s="45" t="s">
        <v>109</v>
      </c>
      <c r="H226" s="45">
        <v>-424</v>
      </c>
      <c r="I226" s="19">
        <f>IF(I220=H218,H222,IF(I220=H222,H218,0))</f>
        <v>0</v>
      </c>
      <c r="J226" s="45" t="s">
        <v>110</v>
      </c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1:21" ht="9" customHeight="1">
      <c r="A227" s="45">
        <v>-128</v>
      </c>
      <c r="B227" s="15" t="str">
        <f>IF('Дсетка5-6'!C5='Дсетка5-6'!B4,'Дсетка5-6'!B6,IF('Дсетка5-6'!C5='Дсетка5-6'!B6,'Дсетка5-6'!B4,0))</f>
        <v>_</v>
      </c>
      <c r="C227" s="47"/>
      <c r="D227" s="47"/>
      <c r="F227" s="45">
        <v>-430</v>
      </c>
      <c r="G227" s="15">
        <f>IF(G225=F224,F226,IF(G225=F226,F224,0))</f>
        <v>0</v>
      </c>
      <c r="I227" s="45">
        <v>-426</v>
      </c>
      <c r="J227" s="15">
        <f>IF(J225=I224,I226,IF(J225=I226,I224,0))</f>
        <v>0</v>
      </c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</row>
    <row r="228" spans="1:21" ht="9" customHeight="1">
      <c r="A228" s="45"/>
      <c r="B228" s="17">
        <v>431</v>
      </c>
      <c r="C228" s="55"/>
      <c r="D228" s="47"/>
      <c r="E228" s="88"/>
      <c r="F228" s="47"/>
      <c r="G228" s="45" t="s">
        <v>111</v>
      </c>
      <c r="H228" s="88"/>
      <c r="I228" s="47"/>
      <c r="J228" s="45" t="s">
        <v>112</v>
      </c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</row>
    <row r="229" spans="1:21" ht="9" customHeight="1">
      <c r="A229" s="45">
        <v>-129</v>
      </c>
      <c r="B229" s="19">
        <f>IF('Дсетка5-6'!C9='Дсетка5-6'!B8,'Дсетка5-6'!B10,IF('Дсетка5-6'!C9='Дсетка5-6'!B10,'Дсетка5-6'!B8,0))</f>
        <v>0</v>
      </c>
      <c r="C229" s="50"/>
      <c r="D229" s="47"/>
      <c r="E229" s="47"/>
      <c r="F229" s="47"/>
      <c r="G229" s="45">
        <v>-419</v>
      </c>
      <c r="H229" s="15">
        <f>IF(H210=G209,G211,IF(H210=G211,G209,0))</f>
        <v>0</v>
      </c>
      <c r="J229" s="47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</row>
    <row r="230" spans="1:21" ht="9" customHeight="1">
      <c r="A230" s="45"/>
      <c r="B230" s="47"/>
      <c r="C230" s="17">
        <v>447</v>
      </c>
      <c r="D230" s="55"/>
      <c r="E230" s="47"/>
      <c r="F230" s="47"/>
      <c r="G230" s="45"/>
      <c r="H230" s="17">
        <v>427</v>
      </c>
      <c r="I230" s="55"/>
      <c r="J230" s="47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</row>
    <row r="231" spans="1:21" ht="9" customHeight="1">
      <c r="A231" s="45">
        <v>-130</v>
      </c>
      <c r="B231" s="15">
        <f>IF('Дсетка5-6'!C13='Дсетка5-6'!B12,'Дсетка5-6'!B14,IF('Дсетка5-6'!C13='Дсетка5-6'!B14,'Дсетка5-6'!B12,0))</f>
        <v>0</v>
      </c>
      <c r="C231" s="50"/>
      <c r="D231" s="50"/>
      <c r="E231" s="47"/>
      <c r="F231" s="47"/>
      <c r="G231" s="45">
        <v>-420</v>
      </c>
      <c r="H231" s="19">
        <f>IF(H214=G213,G215,IF(H214=G215,G213,0))</f>
        <v>0</v>
      </c>
      <c r="I231" s="50"/>
      <c r="J231" s="47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</row>
    <row r="232" spans="1:21" ht="9" customHeight="1">
      <c r="A232" s="45"/>
      <c r="B232" s="17">
        <v>432</v>
      </c>
      <c r="C232" s="56"/>
      <c r="D232" s="50"/>
      <c r="E232" s="47"/>
      <c r="F232" s="47"/>
      <c r="G232" s="45"/>
      <c r="H232" s="47"/>
      <c r="I232" s="17">
        <v>429</v>
      </c>
      <c r="J232" s="55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</row>
    <row r="233" spans="1:21" ht="9" customHeight="1">
      <c r="A233" s="45">
        <v>-131</v>
      </c>
      <c r="B233" s="19">
        <f>IF('Дсетка5-6'!C17='Дсетка5-6'!B16,'Дсетка5-6'!B18,IF('Дсетка5-6'!C17='Дсетка5-6'!B18,'Дсетка5-6'!B16,0))</f>
        <v>0</v>
      </c>
      <c r="C233" s="47"/>
      <c r="D233" s="50"/>
      <c r="E233" s="47"/>
      <c r="F233" s="47"/>
      <c r="G233" s="45">
        <v>-421</v>
      </c>
      <c r="H233" s="15">
        <f>IF(H218=G217,G219,IF(H218=G219,G217,0))</f>
        <v>0</v>
      </c>
      <c r="I233" s="50"/>
      <c r="J233" s="64" t="s">
        <v>113</v>
      </c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1:21" ht="9" customHeight="1">
      <c r="A234" s="45"/>
      <c r="B234" s="47"/>
      <c r="C234" s="47"/>
      <c r="D234" s="17">
        <v>455</v>
      </c>
      <c r="E234" s="89"/>
      <c r="F234" s="47"/>
      <c r="G234" s="45"/>
      <c r="H234" s="17">
        <v>428</v>
      </c>
      <c r="I234" s="56"/>
      <c r="J234" s="47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</row>
    <row r="235" spans="1:21" ht="9" customHeight="1">
      <c r="A235" s="45">
        <v>-132</v>
      </c>
      <c r="B235" s="15">
        <f>IF('Дсетка5-6'!C21='Дсетка5-6'!B20,'Дсетка5-6'!B22,IF('Дсетка5-6'!C21='Дсетка5-6'!B22,'Дсетка5-6'!B20,0))</f>
        <v>0</v>
      </c>
      <c r="C235" s="47"/>
      <c r="D235" s="50"/>
      <c r="E235" s="90"/>
      <c r="F235" s="47"/>
      <c r="G235" s="45">
        <v>-422</v>
      </c>
      <c r="H235" s="19">
        <f>IF(H222=G221,G223,IF(H222=G223,G221,0))</f>
        <v>0</v>
      </c>
      <c r="I235" s="45">
        <v>-429</v>
      </c>
      <c r="J235" s="15">
        <f>IF(J232=I230,I234,IF(J232=I234,I230,0))</f>
        <v>0</v>
      </c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</row>
    <row r="236" spans="1:21" ht="9" customHeight="1">
      <c r="A236" s="45"/>
      <c r="B236" s="17">
        <v>433</v>
      </c>
      <c r="C236" s="55"/>
      <c r="D236" s="50"/>
      <c r="E236" s="50"/>
      <c r="F236" s="47"/>
      <c r="G236" s="47"/>
      <c r="H236" s="64"/>
      <c r="I236" s="84"/>
      <c r="J236" s="45" t="s">
        <v>114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</row>
    <row r="237" spans="1:21" ht="9" customHeight="1">
      <c r="A237" s="45">
        <v>-133</v>
      </c>
      <c r="B237" s="19">
        <f>IF('Дсетка5-6'!C25='Дсетка5-6'!B24,'Дсетка5-6'!B26,IF('Дсетка5-6'!C25='Дсетка5-6'!B26,'Дсетка5-6'!B24,0))</f>
        <v>0</v>
      </c>
      <c r="C237" s="50"/>
      <c r="D237" s="50"/>
      <c r="E237" s="50"/>
      <c r="F237" s="47"/>
      <c r="G237" s="64"/>
      <c r="H237" s="45">
        <v>-459</v>
      </c>
      <c r="I237" s="15">
        <f>IF(F242=E234,E250,IF(F242=E250,E234,0))</f>
        <v>0</v>
      </c>
      <c r="J237" s="47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</row>
    <row r="238" spans="1:21" ht="9" customHeight="1">
      <c r="A238" s="45"/>
      <c r="B238" s="47"/>
      <c r="C238" s="17">
        <v>448</v>
      </c>
      <c r="D238" s="56"/>
      <c r="E238" s="50"/>
      <c r="F238" s="47"/>
      <c r="G238" s="64"/>
      <c r="H238" s="84"/>
      <c r="I238" s="17">
        <v>462</v>
      </c>
      <c r="J238" s="55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</row>
    <row r="239" spans="1:21" ht="9" customHeight="1">
      <c r="A239" s="45">
        <v>-134</v>
      </c>
      <c r="B239" s="15">
        <f>IF('Дсетка5-6'!C29='Дсетка5-6'!B28,'Дсетка5-6'!B30,IF('Дсетка5-6'!C29='Дсетка5-6'!B30,'Дсетка5-6'!B28,0))</f>
        <v>0</v>
      </c>
      <c r="C239" s="50"/>
      <c r="D239" s="47"/>
      <c r="E239" s="50"/>
      <c r="F239" s="47"/>
      <c r="G239" s="64"/>
      <c r="H239" s="45">
        <v>-460</v>
      </c>
      <c r="I239" s="19">
        <f>IF(F274=E266,E282,IF(F274=E282,E266,0))</f>
        <v>0</v>
      </c>
      <c r="J239" s="45" t="s">
        <v>115</v>
      </c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</row>
    <row r="240" spans="1:21" ht="9" customHeight="1">
      <c r="A240" s="45"/>
      <c r="B240" s="17">
        <v>434</v>
      </c>
      <c r="C240" s="56"/>
      <c r="D240" s="47"/>
      <c r="E240" s="50"/>
      <c r="F240" s="47"/>
      <c r="G240" s="64"/>
      <c r="I240" s="45">
        <v>-462</v>
      </c>
      <c r="J240" s="15">
        <f>IF(J238=I237,I239,IF(J238=I239,I237,0))</f>
        <v>0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</row>
    <row r="241" spans="1:21" ht="9" customHeight="1">
      <c r="A241" s="45">
        <v>-135</v>
      </c>
      <c r="B241" s="19">
        <f>IF('Дсетка5-6'!C33='Дсетка5-6'!B32,'Дсетка5-6'!B34,IF('Дсетка5-6'!C33='Дсетка5-6'!B34,'Дсетка5-6'!B32,0))</f>
        <v>0</v>
      </c>
      <c r="C241" s="47"/>
      <c r="D241" s="47"/>
      <c r="E241" s="50"/>
      <c r="F241" s="47"/>
      <c r="G241" s="45">
        <v>-455</v>
      </c>
      <c r="H241" s="15">
        <f>IF(E234=D230,D238,IF(E234=D238,D230,0))</f>
        <v>0</v>
      </c>
      <c r="J241" s="45" t="s">
        <v>116</v>
      </c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</row>
    <row r="242" spans="1:21" ht="9" customHeight="1">
      <c r="A242" s="45"/>
      <c r="B242" s="47"/>
      <c r="C242" s="47"/>
      <c r="D242" s="47"/>
      <c r="E242" s="17">
        <v>459</v>
      </c>
      <c r="F242" s="89"/>
      <c r="G242" s="45"/>
      <c r="H242" s="17">
        <v>463</v>
      </c>
      <c r="I242" s="55"/>
      <c r="J242" s="47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</row>
    <row r="243" spans="1:21" ht="9" customHeight="1">
      <c r="A243" s="45">
        <v>-136</v>
      </c>
      <c r="B243" s="15">
        <f>IF('Дсетка5-6'!C37='Дсетка5-6'!B36,'Дсетка5-6'!B38,IF('Дсетка5-6'!C37='Дсетка5-6'!B38,'Дсетка5-6'!B36,0))</f>
        <v>0</v>
      </c>
      <c r="C243" s="47"/>
      <c r="D243" s="47"/>
      <c r="E243" s="50"/>
      <c r="F243" s="90"/>
      <c r="G243" s="45">
        <v>-456</v>
      </c>
      <c r="H243" s="19">
        <f>IF(E250=D246,D254,IF(E250=D254,D246,0))</f>
        <v>0</v>
      </c>
      <c r="I243" s="50"/>
      <c r="J243" s="47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</row>
    <row r="244" spans="1:21" ht="9" customHeight="1">
      <c r="A244" s="45"/>
      <c r="B244" s="17">
        <v>435</v>
      </c>
      <c r="C244" s="55"/>
      <c r="D244" s="47"/>
      <c r="E244" s="50"/>
      <c r="F244" s="50"/>
      <c r="G244" s="45"/>
      <c r="H244" s="47"/>
      <c r="I244" s="17">
        <v>465</v>
      </c>
      <c r="J244" s="55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</row>
    <row r="245" spans="1:21" ht="9" customHeight="1">
      <c r="A245" s="45">
        <v>-137</v>
      </c>
      <c r="B245" s="19">
        <f>IF('Дсетка5-6'!C41='Дсетка5-6'!B40,'Дсетка5-6'!B42,IF('Дсетка5-6'!C41='Дсетка5-6'!B42,'Дсетка5-6'!B40,0))</f>
        <v>0</v>
      </c>
      <c r="C245" s="50"/>
      <c r="D245" s="47"/>
      <c r="E245" s="50"/>
      <c r="F245" s="50"/>
      <c r="G245" s="45">
        <v>-457</v>
      </c>
      <c r="H245" s="15">
        <f>IF(E266=D262,D270,IF(E266=D270,D262,0))</f>
        <v>0</v>
      </c>
      <c r="I245" s="50"/>
      <c r="J245" s="64" t="s">
        <v>117</v>
      </c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</row>
    <row r="246" spans="1:11" ht="9" customHeight="1">
      <c r="A246" s="45"/>
      <c r="B246" s="47"/>
      <c r="C246" s="17">
        <v>449</v>
      </c>
      <c r="D246" s="55"/>
      <c r="E246" s="50"/>
      <c r="F246" s="50"/>
      <c r="G246" s="45"/>
      <c r="H246" s="17">
        <v>464</v>
      </c>
      <c r="I246" s="56"/>
      <c r="J246" s="47"/>
      <c r="K246" s="86"/>
    </row>
    <row r="247" spans="1:11" ht="9" customHeight="1">
      <c r="A247" s="45">
        <v>-138</v>
      </c>
      <c r="B247" s="15">
        <f>IF('Дсетка5-6'!C45='Дсетка5-6'!B44,'Дсетка5-6'!B46,IF('Дсетка5-6'!C45='Дсетка5-6'!B46,'Дсетка5-6'!B44,0))</f>
        <v>0</v>
      </c>
      <c r="C247" s="50"/>
      <c r="D247" s="50"/>
      <c r="E247" s="50"/>
      <c r="F247" s="50"/>
      <c r="G247" s="45">
        <v>-458</v>
      </c>
      <c r="H247" s="19">
        <f>IF(E282=D278,D286,IF(E282=D286,D278,0))</f>
        <v>0</v>
      </c>
      <c r="I247" s="45">
        <v>-465</v>
      </c>
      <c r="J247" s="15">
        <f>IF(J244=I242,I246,IF(J244=I246,I242,0))</f>
        <v>0</v>
      </c>
      <c r="K247" s="86"/>
    </row>
    <row r="248" spans="1:11" ht="9" customHeight="1">
      <c r="A248" s="45"/>
      <c r="B248" s="17">
        <v>436</v>
      </c>
      <c r="C248" s="56"/>
      <c r="D248" s="50"/>
      <c r="E248" s="50"/>
      <c r="F248" s="50"/>
      <c r="G248" s="64"/>
      <c r="H248" s="84"/>
      <c r="I248" s="47"/>
      <c r="J248" s="45" t="s">
        <v>118</v>
      </c>
      <c r="K248" s="86"/>
    </row>
    <row r="249" spans="1:11" ht="9" customHeight="1">
      <c r="A249" s="45">
        <v>-139</v>
      </c>
      <c r="B249" s="19">
        <f>IF('Дсетка5-6'!C49='Дсетка5-6'!B48,'Дсетка5-6'!B50,IF('Дсетка5-6'!C49='Дсетка5-6'!B50,'Дсетка5-6'!B48,0))</f>
        <v>0</v>
      </c>
      <c r="C249" s="47"/>
      <c r="D249" s="50"/>
      <c r="E249" s="50"/>
      <c r="F249" s="50"/>
      <c r="G249" s="64"/>
      <c r="H249" s="45">
        <v>-463</v>
      </c>
      <c r="I249" s="15">
        <f>IF(I242=H241,H243,IF(I242=H243,H241,0))</f>
        <v>0</v>
      </c>
      <c r="J249" s="47"/>
      <c r="K249" s="86"/>
    </row>
    <row r="250" spans="1:11" ht="9" customHeight="1">
      <c r="A250" s="45"/>
      <c r="B250" s="47"/>
      <c r="C250" s="47"/>
      <c r="D250" s="17">
        <v>456</v>
      </c>
      <c r="E250" s="91"/>
      <c r="F250" s="50"/>
      <c r="G250" s="64"/>
      <c r="H250" s="84"/>
      <c r="I250" s="17">
        <v>466</v>
      </c>
      <c r="J250" s="55"/>
      <c r="K250" s="86"/>
    </row>
    <row r="251" spans="1:11" ht="9" customHeight="1">
      <c r="A251" s="45">
        <v>-140</v>
      </c>
      <c r="B251" s="15">
        <f>IF('Дсетка5-6'!C53='Дсетка5-6'!B52,'Дсетка5-6'!B54,IF('Дсетка5-6'!C53='Дсетка5-6'!B54,'Дсетка5-6'!B52,0))</f>
        <v>0</v>
      </c>
      <c r="C251" s="47"/>
      <c r="D251" s="50"/>
      <c r="E251" s="86"/>
      <c r="F251" s="92"/>
      <c r="G251" s="86"/>
      <c r="H251" s="45">
        <v>-464</v>
      </c>
      <c r="I251" s="19">
        <f>IF(I246=H245,H247,IF(I246=H247,H245,0))</f>
        <v>0</v>
      </c>
      <c r="J251" s="45" t="s">
        <v>119</v>
      </c>
      <c r="K251" s="86"/>
    </row>
    <row r="252" spans="1:11" ht="9" customHeight="1">
      <c r="A252" s="45"/>
      <c r="B252" s="17">
        <v>437</v>
      </c>
      <c r="C252" s="55"/>
      <c r="D252" s="50"/>
      <c r="E252" s="86"/>
      <c r="F252" s="92"/>
      <c r="G252" s="86"/>
      <c r="H252" s="84"/>
      <c r="I252" s="45">
        <v>-466</v>
      </c>
      <c r="J252" s="15">
        <f>IF(J250=I249,I251,IF(J250=I251,I249,0))</f>
        <v>0</v>
      </c>
      <c r="K252" s="86"/>
    </row>
    <row r="253" spans="1:11" ht="9" customHeight="1">
      <c r="A253" s="45">
        <v>-141</v>
      </c>
      <c r="B253" s="19">
        <f>IF('Дсетка5-6'!C57='Дсетка5-6'!B56,'Дсетка5-6'!B58,IF('Дсетка5-6'!C57='Дсетка5-6'!B58,'Дсетка5-6'!B56,0))</f>
        <v>0</v>
      </c>
      <c r="C253" s="50"/>
      <c r="D253" s="50"/>
      <c r="E253" s="86"/>
      <c r="F253" s="92"/>
      <c r="G253" s="86"/>
      <c r="H253" s="84"/>
      <c r="I253" s="47"/>
      <c r="J253" s="45" t="s">
        <v>120</v>
      </c>
      <c r="K253" s="86"/>
    </row>
    <row r="254" spans="1:11" ht="9" customHeight="1">
      <c r="A254" s="45"/>
      <c r="B254" s="47"/>
      <c r="C254" s="17">
        <v>450</v>
      </c>
      <c r="D254" s="56"/>
      <c r="E254" s="86"/>
      <c r="F254" s="92"/>
      <c r="G254" s="45">
        <v>-447</v>
      </c>
      <c r="H254" s="15">
        <f>IF(D230=C228,C232,IF(D230=C232,C228,0))</f>
        <v>0</v>
      </c>
      <c r="J254" s="45"/>
      <c r="K254" s="86"/>
    </row>
    <row r="255" spans="1:11" ht="9" customHeight="1">
      <c r="A255" s="45">
        <v>-142</v>
      </c>
      <c r="B255" s="15">
        <f>IF('Дсетка5-6'!C61='Дсетка5-6'!B60,'Дсетка5-6'!B62,IF('Дсетка5-6'!C61='Дсетка5-6'!B62,'Дсетка5-6'!B60,0))</f>
        <v>0</v>
      </c>
      <c r="C255" s="50"/>
      <c r="D255" s="47"/>
      <c r="E255" s="86"/>
      <c r="F255" s="93"/>
      <c r="G255" s="31">
        <v>461</v>
      </c>
      <c r="H255" s="17">
        <v>467</v>
      </c>
      <c r="I255" s="55"/>
      <c r="J255" s="47"/>
      <c r="K255" s="86"/>
    </row>
    <row r="256" spans="1:11" ht="9" customHeight="1">
      <c r="A256" s="45"/>
      <c r="B256" s="17">
        <v>438</v>
      </c>
      <c r="C256" s="56"/>
      <c r="D256" s="47"/>
      <c r="E256" s="86"/>
      <c r="F256" s="94" t="s">
        <v>121</v>
      </c>
      <c r="G256" s="45">
        <v>-448</v>
      </c>
      <c r="H256" s="19">
        <f>IF(D238=C236,C240,IF(D238=C240,C236,0))</f>
        <v>0</v>
      </c>
      <c r="I256" s="50"/>
      <c r="J256" s="47"/>
      <c r="K256" s="86"/>
    </row>
    <row r="257" spans="1:11" ht="9" customHeight="1">
      <c r="A257" s="45">
        <v>-143</v>
      </c>
      <c r="B257" s="19">
        <f>IF('Дсетка5-6'!C65='Дсетка5-6'!B64,'Дсетка5-6'!B66,IF('Дсетка5-6'!C65='Дсетка5-6'!B66,'Дсетка5-6'!B64,0))</f>
        <v>0</v>
      </c>
      <c r="C257" s="47"/>
      <c r="D257" s="47"/>
      <c r="E257" s="86"/>
      <c r="F257" s="92"/>
      <c r="G257" s="31"/>
      <c r="H257" s="47"/>
      <c r="I257" s="17">
        <v>471</v>
      </c>
      <c r="J257" s="55"/>
      <c r="K257" s="86"/>
    </row>
    <row r="258" spans="1:11" ht="9" customHeight="1">
      <c r="A258" s="86"/>
      <c r="B258" s="86"/>
      <c r="C258" s="86"/>
      <c r="D258" s="86"/>
      <c r="E258" s="86"/>
      <c r="F258" s="92"/>
      <c r="G258" s="45">
        <v>-449</v>
      </c>
      <c r="H258" s="15">
        <f>IF(D246=C244,C248,IF(D246=C248,C244,0))</f>
        <v>0</v>
      </c>
      <c r="I258" s="50"/>
      <c r="J258" s="50"/>
      <c r="K258" s="86"/>
    </row>
    <row r="259" spans="1:11" ht="9" customHeight="1">
      <c r="A259" s="45">
        <v>-144</v>
      </c>
      <c r="B259" s="15">
        <f>IF('Дсетка5-6'!C74='Дсетка5-6'!B73,'Дсетка5-6'!B75,IF('Дсетка5-6'!C74='Дсетка5-6'!B75,'Дсетка5-6'!B73,0))</f>
        <v>0</v>
      </c>
      <c r="C259" s="47"/>
      <c r="D259" s="47"/>
      <c r="E259" s="86"/>
      <c r="F259" s="94"/>
      <c r="G259" s="45"/>
      <c r="H259" s="17">
        <v>468</v>
      </c>
      <c r="I259" s="56"/>
      <c r="J259" s="50"/>
      <c r="K259" s="86"/>
    </row>
    <row r="260" spans="1:11" ht="9" customHeight="1">
      <c r="A260" s="45"/>
      <c r="B260" s="17">
        <v>439</v>
      </c>
      <c r="C260" s="55"/>
      <c r="D260" s="47"/>
      <c r="E260" s="86"/>
      <c r="F260" s="92"/>
      <c r="G260" s="45">
        <v>-450</v>
      </c>
      <c r="H260" s="19">
        <f>IF(D254=C252,C256,IF(D254=C256,C252,0))</f>
        <v>0</v>
      </c>
      <c r="I260" s="47"/>
      <c r="J260" s="29"/>
      <c r="K260" s="95">
        <v>473</v>
      </c>
    </row>
    <row r="261" spans="1:11" ht="9" customHeight="1">
      <c r="A261" s="45">
        <v>-145</v>
      </c>
      <c r="B261" s="19">
        <f>IF('Дсетка5-6'!C78='Дсетка5-6'!B77,'Дсетка5-6'!B79,IF('Дсетка5-6'!C78='Дсетка5-6'!B79,'Дсетка5-6'!B77,0))</f>
        <v>0</v>
      </c>
      <c r="C261" s="50"/>
      <c r="D261" s="47"/>
      <c r="E261" s="86"/>
      <c r="F261" s="87">
        <f>IF(F255=F242,F274,IF(F255=F274,F242,0))</f>
        <v>0</v>
      </c>
      <c r="G261" s="31">
        <v>-461</v>
      </c>
      <c r="H261" s="47"/>
      <c r="I261" s="51"/>
      <c r="J261" s="17" t="s">
        <v>122</v>
      </c>
      <c r="K261" s="95"/>
    </row>
    <row r="262" spans="1:11" ht="9" customHeight="1">
      <c r="A262" s="45"/>
      <c r="B262" s="47"/>
      <c r="C262" s="17">
        <v>451</v>
      </c>
      <c r="D262" s="55"/>
      <c r="E262" s="86"/>
      <c r="F262" s="94" t="s">
        <v>123</v>
      </c>
      <c r="G262" s="45">
        <v>-451</v>
      </c>
      <c r="H262" s="15">
        <f>IF(D262=C260,C264,IF(D262=C264,C260,0))</f>
        <v>0</v>
      </c>
      <c r="I262" s="47"/>
      <c r="J262" s="87">
        <f>IF(J260=J257,J265,IF(J260=J265,J257,0))</f>
        <v>0</v>
      </c>
      <c r="K262" s="95">
        <v>-473</v>
      </c>
    </row>
    <row r="263" spans="1:11" ht="9" customHeight="1">
      <c r="A263" s="45">
        <v>-146</v>
      </c>
      <c r="B263" s="15">
        <f>IF('Дсетка5-6'!C82='Дсетка5-6'!B81,'Дсетка5-6'!B83,IF('Дсетка5-6'!C82='Дсетка5-6'!B83,'Дсетка5-6'!B81,0))</f>
        <v>0</v>
      </c>
      <c r="C263" s="50"/>
      <c r="D263" s="50"/>
      <c r="E263" s="86"/>
      <c r="F263" s="92"/>
      <c r="G263" s="31"/>
      <c r="H263" s="17">
        <v>469</v>
      </c>
      <c r="I263" s="55"/>
      <c r="J263" s="17" t="s">
        <v>124</v>
      </c>
      <c r="K263" s="86"/>
    </row>
    <row r="264" spans="1:11" ht="9" customHeight="1">
      <c r="A264" s="45"/>
      <c r="B264" s="17">
        <v>440</v>
      </c>
      <c r="C264" s="56"/>
      <c r="D264" s="50"/>
      <c r="E264" s="86"/>
      <c r="F264" s="92"/>
      <c r="G264" s="45">
        <v>-452</v>
      </c>
      <c r="H264" s="19">
        <f>IF(D270=C268,C272,IF(D270=C272,C268,0))</f>
        <v>0</v>
      </c>
      <c r="I264" s="50"/>
      <c r="J264" s="50"/>
      <c r="K264" s="86"/>
    </row>
    <row r="265" spans="1:11" ht="9" customHeight="1">
      <c r="A265" s="45">
        <v>-147</v>
      </c>
      <c r="B265" s="19">
        <f>IF('Дсетка5-6'!C86='Дсетка5-6'!B85,'Дсетка5-6'!B87,IF('Дсетка5-6'!C86='Дсетка5-6'!B87,'Дсетка5-6'!B85,0))</f>
        <v>0</v>
      </c>
      <c r="C265" s="47"/>
      <c r="D265" s="50"/>
      <c r="E265" s="86"/>
      <c r="F265" s="92"/>
      <c r="G265" s="31"/>
      <c r="H265" s="47"/>
      <c r="I265" s="17">
        <v>472</v>
      </c>
      <c r="J265" s="56"/>
      <c r="K265" s="86"/>
    </row>
    <row r="266" spans="1:11" ht="9" customHeight="1">
      <c r="A266" s="45"/>
      <c r="B266" s="47"/>
      <c r="C266" s="47"/>
      <c r="D266" s="17">
        <v>457</v>
      </c>
      <c r="E266" s="96"/>
      <c r="F266" s="92"/>
      <c r="G266" s="45">
        <v>-453</v>
      </c>
      <c r="H266" s="15">
        <f>IF(D278=C276,C280,IF(D278=C280,C276,0))</f>
        <v>0</v>
      </c>
      <c r="I266" s="50"/>
      <c r="J266" s="51"/>
      <c r="K266" s="86"/>
    </row>
    <row r="267" spans="1:11" ht="9" customHeight="1">
      <c r="A267" s="45">
        <v>-148</v>
      </c>
      <c r="B267" s="15">
        <f>IF('Дсетка5-6'!C90='Дсетка5-6'!B89,'Дсетка5-6'!B91,IF('Дсетка5-6'!C90='Дсетка5-6'!B91,'Дсетка5-6'!B89,0))</f>
        <v>0</v>
      </c>
      <c r="C267" s="47"/>
      <c r="D267" s="50"/>
      <c r="E267" s="97"/>
      <c r="F267" s="92"/>
      <c r="G267" s="45"/>
      <c r="H267" s="17">
        <v>470</v>
      </c>
      <c r="I267" s="56"/>
      <c r="J267" s="45"/>
      <c r="K267" s="86"/>
    </row>
    <row r="268" spans="1:11" ht="9" customHeight="1">
      <c r="A268" s="45"/>
      <c r="B268" s="17">
        <v>441</v>
      </c>
      <c r="C268" s="55"/>
      <c r="D268" s="50"/>
      <c r="E268" s="92"/>
      <c r="F268" s="92"/>
      <c r="G268" s="45">
        <v>-454</v>
      </c>
      <c r="H268" s="19">
        <f>IF(D286=C284,C288,IF(D286=C288,C284,0))</f>
        <v>0</v>
      </c>
      <c r="I268" s="47"/>
      <c r="J268" s="47"/>
      <c r="K268" s="86"/>
    </row>
    <row r="269" spans="1:11" ht="9" customHeight="1">
      <c r="A269" s="45">
        <v>-149</v>
      </c>
      <c r="B269" s="19">
        <f>IF('Дсетка5-6'!C94='Дсетка5-6'!B93,'Дсетка5-6'!B95,IF('Дсетка5-6'!C94='Дсетка5-6'!B95,'Дсетка5-6'!B93,0))</f>
        <v>0</v>
      </c>
      <c r="C269" s="50"/>
      <c r="D269" s="50"/>
      <c r="E269" s="92"/>
      <c r="F269" s="92"/>
      <c r="G269" s="86"/>
      <c r="H269" s="86"/>
      <c r="I269" s="86"/>
      <c r="J269" s="86"/>
      <c r="K269" s="86"/>
    </row>
    <row r="270" spans="1:11" ht="9" customHeight="1">
      <c r="A270" s="45"/>
      <c r="B270" s="47"/>
      <c r="C270" s="17">
        <v>452</v>
      </c>
      <c r="D270" s="56"/>
      <c r="E270" s="92"/>
      <c r="F270" s="92"/>
      <c r="G270" s="64"/>
      <c r="H270" s="45">
        <v>-471</v>
      </c>
      <c r="I270" s="15">
        <f>IF(J257=I255,I259,IF(J257=I259,I255,0))</f>
        <v>0</v>
      </c>
      <c r="J270" s="47"/>
      <c r="K270" s="86"/>
    </row>
    <row r="271" spans="1:11" ht="9" customHeight="1">
      <c r="A271" s="45">
        <v>-150</v>
      </c>
      <c r="B271" s="15">
        <f>IF('Дсетка5-6'!C98='Дсетка5-6'!B97,'Дсетка5-6'!B99,IF('Дсетка5-6'!C98='Дсетка5-6'!B99,'Дсетка5-6'!B97,0))</f>
        <v>0</v>
      </c>
      <c r="C271" s="50"/>
      <c r="D271" s="47"/>
      <c r="E271" s="92"/>
      <c r="F271" s="92"/>
      <c r="G271" s="64"/>
      <c r="H271" s="84"/>
      <c r="I271" s="17">
        <v>474</v>
      </c>
      <c r="J271" s="55"/>
      <c r="K271" s="86"/>
    </row>
    <row r="272" spans="1:11" ht="9" customHeight="1">
      <c r="A272" s="45"/>
      <c r="B272" s="17">
        <v>442</v>
      </c>
      <c r="C272" s="56"/>
      <c r="D272" s="47"/>
      <c r="E272" s="92"/>
      <c r="F272" s="92"/>
      <c r="G272" s="64"/>
      <c r="H272" s="45">
        <v>-472</v>
      </c>
      <c r="I272" s="19">
        <f>IF(J265=I263,I267,IF(J265=I267,I263,0))</f>
        <v>0</v>
      </c>
      <c r="J272" s="45" t="s">
        <v>125</v>
      </c>
      <c r="K272" s="86"/>
    </row>
    <row r="273" spans="1:11" ht="9" customHeight="1">
      <c r="A273" s="45">
        <v>-151</v>
      </c>
      <c r="B273" s="19">
        <f>IF('Дсетка5-6'!C102='Дсетка5-6'!B101,'Дсетка5-6'!B103,IF('Дсетка5-6'!C102='Дсетка5-6'!B103,'Дсетка5-6'!B101,0))</f>
        <v>0</v>
      </c>
      <c r="C273" s="47"/>
      <c r="D273" s="47"/>
      <c r="E273" s="92"/>
      <c r="F273" s="92"/>
      <c r="G273" s="64"/>
      <c r="I273" s="45">
        <v>-474</v>
      </c>
      <c r="J273" s="15">
        <f>IF(J271=I270,I272,IF(J271=I272,I270,0))</f>
        <v>0</v>
      </c>
      <c r="K273" s="86"/>
    </row>
    <row r="274" spans="1:11" ht="9" customHeight="1">
      <c r="A274" s="45"/>
      <c r="B274" s="47"/>
      <c r="C274" s="47"/>
      <c r="D274" s="47"/>
      <c r="E274" s="94">
        <v>460</v>
      </c>
      <c r="F274" s="98"/>
      <c r="G274" s="45">
        <v>-467</v>
      </c>
      <c r="H274" s="15">
        <f>IF(I255=H254,H256,IF(I255=H256,H254,0))</f>
        <v>0</v>
      </c>
      <c r="J274" s="45" t="s">
        <v>126</v>
      </c>
      <c r="K274" s="86"/>
    </row>
    <row r="275" spans="1:11" ht="9" customHeight="1">
      <c r="A275" s="45">
        <v>-152</v>
      </c>
      <c r="B275" s="15">
        <f>IF('Дсетка5-6'!C106='Дсетка5-6'!B105,'Дсетка5-6'!B107,IF('Дсетка5-6'!C106='Дсетка5-6'!B107,'Дсетка5-6'!B105,0))</f>
        <v>0</v>
      </c>
      <c r="C275" s="47"/>
      <c r="D275" s="47"/>
      <c r="E275" s="92"/>
      <c r="F275" s="86"/>
      <c r="G275" s="45"/>
      <c r="H275" s="17">
        <v>475</v>
      </c>
      <c r="I275" s="55"/>
      <c r="J275" s="47"/>
      <c r="K275" s="86"/>
    </row>
    <row r="276" spans="1:11" ht="9" customHeight="1">
      <c r="A276" s="45"/>
      <c r="B276" s="17">
        <v>443</v>
      </c>
      <c r="C276" s="55"/>
      <c r="D276" s="47"/>
      <c r="E276" s="92"/>
      <c r="F276" s="86"/>
      <c r="G276" s="45">
        <v>-468</v>
      </c>
      <c r="H276" s="19">
        <f>IF(I259=H258,H260,IF(I259=H260,H258,0))</f>
        <v>0</v>
      </c>
      <c r="I276" s="50"/>
      <c r="J276" s="47"/>
      <c r="K276" s="86"/>
    </row>
    <row r="277" spans="1:11" ht="9" customHeight="1">
      <c r="A277" s="45">
        <v>-153</v>
      </c>
      <c r="B277" s="19">
        <f>IF('Дсетка5-6'!C110='Дсетка5-6'!B109,'Дсетка5-6'!B111,IF('Дсетка5-6'!C110='Дсетка5-6'!B111,'Дсетка5-6'!B109,0))</f>
        <v>0</v>
      </c>
      <c r="C277" s="50"/>
      <c r="D277" s="47"/>
      <c r="E277" s="92"/>
      <c r="F277" s="86"/>
      <c r="G277" s="45"/>
      <c r="H277" s="47"/>
      <c r="I277" s="17">
        <v>477</v>
      </c>
      <c r="J277" s="55"/>
      <c r="K277" s="86"/>
    </row>
    <row r="278" spans="1:11" ht="9" customHeight="1">
      <c r="A278" s="45"/>
      <c r="B278" s="47"/>
      <c r="C278" s="17">
        <v>453</v>
      </c>
      <c r="D278" s="55"/>
      <c r="E278" s="92"/>
      <c r="F278" s="86"/>
      <c r="G278" s="45">
        <v>-469</v>
      </c>
      <c r="H278" s="15">
        <f>IF(I263=H262,H264,IF(I263=H264,H262,0))</f>
        <v>0</v>
      </c>
      <c r="I278" s="50"/>
      <c r="J278" s="64" t="s">
        <v>127</v>
      </c>
      <c r="K278" s="86"/>
    </row>
    <row r="279" spans="1:11" ht="9" customHeight="1">
      <c r="A279" s="45">
        <v>-154</v>
      </c>
      <c r="B279" s="15">
        <f>IF('Дсетка5-6'!C114='Дсетка5-6'!B113,'Дсетка5-6'!B115,IF('Дсетка5-6'!C114='Дсетка5-6'!B115,'Дсетка5-6'!B113,0))</f>
        <v>0</v>
      </c>
      <c r="C279" s="50"/>
      <c r="D279" s="50"/>
      <c r="E279" s="92"/>
      <c r="F279" s="86"/>
      <c r="G279" s="45"/>
      <c r="H279" s="17">
        <v>476</v>
      </c>
      <c r="I279" s="56"/>
      <c r="J279" s="47"/>
      <c r="K279" s="86"/>
    </row>
    <row r="280" spans="1:11" ht="9" customHeight="1">
      <c r="A280" s="45"/>
      <c r="B280" s="17">
        <v>444</v>
      </c>
      <c r="C280" s="56"/>
      <c r="D280" s="50"/>
      <c r="E280" s="92"/>
      <c r="F280" s="86"/>
      <c r="G280" s="45">
        <v>-470</v>
      </c>
      <c r="H280" s="19">
        <f>IF(I267=H266,H268,IF(I267=H268,H266,0))</f>
        <v>0</v>
      </c>
      <c r="I280" s="45">
        <v>-477</v>
      </c>
      <c r="J280" s="15">
        <f>IF(J277=I275,I279,IF(J277=I279,I275,0))</f>
        <v>0</v>
      </c>
      <c r="K280" s="86"/>
    </row>
    <row r="281" spans="1:11" ht="9" customHeight="1">
      <c r="A281" s="45">
        <v>-155</v>
      </c>
      <c r="B281" s="19">
        <f>IF('Дсетка5-6'!C118='Дсетка5-6'!B117,'Дсетка5-6'!B119,IF('Дсетка5-6'!C118='Дсетка5-6'!B119,'Дсетка5-6'!B117,0))</f>
        <v>0</v>
      </c>
      <c r="C281" s="47"/>
      <c r="D281" s="50"/>
      <c r="E281" s="92"/>
      <c r="F281" s="86"/>
      <c r="G281" s="64"/>
      <c r="H281" s="84"/>
      <c r="I281" s="47"/>
      <c r="J281" s="45" t="s">
        <v>128</v>
      </c>
      <c r="K281" s="86"/>
    </row>
    <row r="282" spans="1:11" ht="9" customHeight="1">
      <c r="A282" s="45"/>
      <c r="B282" s="47"/>
      <c r="C282" s="47"/>
      <c r="D282" s="17">
        <v>458</v>
      </c>
      <c r="E282" s="98"/>
      <c r="F282" s="86"/>
      <c r="G282" s="64"/>
      <c r="H282" s="45">
        <v>-475</v>
      </c>
      <c r="I282" s="15">
        <f>IF(I275=H274,H276,IF(I275=H276,H274,0))</f>
        <v>0</v>
      </c>
      <c r="J282" s="47"/>
      <c r="K282" s="86"/>
    </row>
    <row r="283" spans="1:11" ht="9" customHeight="1">
      <c r="A283" s="45">
        <v>-156</v>
      </c>
      <c r="B283" s="15">
        <f>IF('Дсетка5-6'!C122='Дсетка5-6'!B121,'Дсетка5-6'!B123,IF('Дсетка5-6'!C122='Дсетка5-6'!B123,'Дсетка5-6'!B121,0))</f>
        <v>0</v>
      </c>
      <c r="C283" s="47"/>
      <c r="D283" s="50"/>
      <c r="E283" s="86"/>
      <c r="F283" s="86"/>
      <c r="G283" s="64"/>
      <c r="H283" s="84"/>
      <c r="I283" s="17">
        <v>478</v>
      </c>
      <c r="J283" s="55"/>
      <c r="K283" s="86"/>
    </row>
    <row r="284" spans="1:11" ht="9" customHeight="1">
      <c r="A284" s="45"/>
      <c r="B284" s="17">
        <v>445</v>
      </c>
      <c r="C284" s="55"/>
      <c r="D284" s="50"/>
      <c r="E284" s="86"/>
      <c r="F284" s="86"/>
      <c r="G284" s="86"/>
      <c r="H284" s="45">
        <v>-476</v>
      </c>
      <c r="I284" s="19">
        <f>IF(I279=H278,H280,IF(I279=H280,H278,0))</f>
        <v>0</v>
      </c>
      <c r="J284" s="45" t="s">
        <v>129</v>
      </c>
      <c r="K284" s="86"/>
    </row>
    <row r="285" spans="1:11" ht="9" customHeight="1">
      <c r="A285" s="45">
        <v>-157</v>
      </c>
      <c r="B285" s="19">
        <f>IF('Дсетка5-6'!C126='Дсетка5-6'!B125,'Дсетка5-6'!B127,IF('Дсетка5-6'!C126='Дсетка5-6'!B127,'Дсетка5-6'!B125,0))</f>
        <v>0</v>
      </c>
      <c r="C285" s="50"/>
      <c r="D285" s="50"/>
      <c r="E285" s="86"/>
      <c r="F285" s="86"/>
      <c r="G285" s="86"/>
      <c r="H285" s="84"/>
      <c r="I285" s="45">
        <v>-478</v>
      </c>
      <c r="J285" s="15">
        <f>IF(J283=I282,I284,IF(J283=I284,I282,0))</f>
        <v>0</v>
      </c>
      <c r="K285" s="86"/>
    </row>
    <row r="286" spans="1:11" ht="9" customHeight="1">
      <c r="A286" s="45"/>
      <c r="B286" s="47"/>
      <c r="C286" s="17">
        <v>454</v>
      </c>
      <c r="D286" s="56"/>
      <c r="E286" s="86"/>
      <c r="F286" s="86"/>
      <c r="G286" s="86"/>
      <c r="H286" s="84"/>
      <c r="I286" s="47"/>
      <c r="J286" s="45" t="s">
        <v>130</v>
      </c>
      <c r="K286" s="86"/>
    </row>
    <row r="287" spans="1:11" ht="9" customHeight="1">
      <c r="A287" s="45">
        <v>-158</v>
      </c>
      <c r="B287" s="15">
        <f>IF('Дсетка5-6'!C130='Дсетка5-6'!B129,'Дсетка5-6'!B131,IF('Дсетка5-6'!C130='Дсетка5-6'!B131,'Дсетка5-6'!B129,0))</f>
        <v>0</v>
      </c>
      <c r="C287" s="50"/>
      <c r="D287" s="47"/>
      <c r="E287" s="86"/>
      <c r="F287" s="86"/>
      <c r="G287" s="86"/>
      <c r="H287" s="86"/>
      <c r="I287" s="86"/>
      <c r="J287" s="86"/>
      <c r="K287" s="86"/>
    </row>
    <row r="288" spans="1:11" ht="9" customHeight="1">
      <c r="A288" s="45"/>
      <c r="B288" s="17">
        <v>446</v>
      </c>
      <c r="C288" s="56"/>
      <c r="D288" s="47"/>
      <c r="E288" s="86"/>
      <c r="F288" s="86"/>
      <c r="G288" s="86"/>
      <c r="H288" s="86"/>
      <c r="I288" s="86"/>
      <c r="J288" s="86"/>
      <c r="K288" s="86"/>
    </row>
    <row r="289" spans="1:11" ht="9" customHeight="1">
      <c r="A289" s="45">
        <v>-159</v>
      </c>
      <c r="B289" s="19" t="str">
        <f>IF('Дсетка5-6'!C134='Дсетка5-6'!B133,'Дсетка5-6'!B135,IF('Дсетка5-6'!C134='Дсетка5-6'!B135,'Дсетка5-6'!B133,0))</f>
        <v>_</v>
      </c>
      <c r="C289" s="47"/>
      <c r="D289" s="47"/>
      <c r="E289" s="86"/>
      <c r="F289" s="86"/>
      <c r="G289" s="86"/>
      <c r="H289" s="86"/>
      <c r="I289" s="86"/>
      <c r="J289" s="86"/>
      <c r="K289" s="86"/>
    </row>
    <row r="290" spans="1:11" ht="9" customHeight="1">
      <c r="A290" s="45"/>
      <c r="B290" s="84"/>
      <c r="C290" s="47"/>
      <c r="D290" s="47"/>
      <c r="E290" s="86"/>
      <c r="F290" s="86"/>
      <c r="G290" s="86"/>
      <c r="H290" s="86"/>
      <c r="I290" s="86"/>
      <c r="J290" s="86"/>
      <c r="K290" s="86"/>
    </row>
    <row r="291" spans="1:11" ht="9" customHeight="1">
      <c r="A291" s="45"/>
      <c r="B291" s="84"/>
      <c r="C291" s="47"/>
      <c r="D291" s="47"/>
      <c r="E291" s="86"/>
      <c r="F291" s="86"/>
      <c r="G291" s="86"/>
      <c r="H291" s="86"/>
      <c r="I291" s="86"/>
      <c r="J291" s="86"/>
      <c r="K291" s="86"/>
    </row>
    <row r="292" spans="1:11" ht="9" customHeight="1">
      <c r="A292" s="45"/>
      <c r="B292" s="84"/>
      <c r="C292" s="47"/>
      <c r="D292" s="47"/>
      <c r="E292" s="86"/>
      <c r="F292" s="86"/>
      <c r="G292" s="86"/>
      <c r="H292" s="86"/>
      <c r="I292" s="86"/>
      <c r="J292" s="86"/>
      <c r="K292" s="86"/>
    </row>
    <row r="293" spans="1:10" ht="10.5" customHeight="1">
      <c r="A293" s="123" t="str">
        <f>Дсписки!A1</f>
        <v>XXIII СПАРТАКИАДА ШКОЛЬНИКОВ РЕСПУБЛИКИ БАШКОРТОСТАН</v>
      </c>
      <c r="B293" s="123"/>
      <c r="C293" s="123"/>
      <c r="D293" s="123"/>
      <c r="E293" s="123"/>
      <c r="F293" s="123"/>
      <c r="G293" s="123"/>
      <c r="H293" s="123"/>
      <c r="I293" s="123"/>
      <c r="J293" s="123"/>
    </row>
    <row r="294" spans="1:10" ht="10.5" customHeight="1">
      <c r="A294" s="123" t="str">
        <f>Дсписки!A2</f>
        <v>Женский разряд</v>
      </c>
      <c r="B294" s="123"/>
      <c r="C294" s="123"/>
      <c r="D294" s="123"/>
      <c r="E294" s="123"/>
      <c r="F294" s="123"/>
      <c r="G294" s="123"/>
      <c r="H294" s="123"/>
      <c r="I294" s="123"/>
      <c r="J294" s="123"/>
    </row>
    <row r="295" spans="1:10" ht="10.5" customHeight="1">
      <c r="A295" s="124" t="str">
        <f>Дсписки!A3</f>
        <v>с.Мишкино. 28 мая 2021 г.</v>
      </c>
      <c r="B295" s="124"/>
      <c r="C295" s="124"/>
      <c r="D295" s="124"/>
      <c r="E295" s="124"/>
      <c r="F295" s="124"/>
      <c r="G295" s="124"/>
      <c r="H295" s="124"/>
      <c r="I295" s="124"/>
      <c r="J295" s="124"/>
    </row>
    <row r="296" spans="1:11" ht="10.5" customHeight="1">
      <c r="A296" s="47"/>
      <c r="B296" s="47"/>
      <c r="C296" s="47"/>
      <c r="D296" s="47"/>
      <c r="E296" s="47"/>
      <c r="F296" s="47"/>
      <c r="G296" s="64"/>
      <c r="H296" s="84"/>
      <c r="I296" s="47"/>
      <c r="J296" s="85" t="s">
        <v>131</v>
      </c>
      <c r="K296" s="86"/>
    </row>
    <row r="297" spans="1:11" ht="10.5" customHeight="1">
      <c r="A297" s="45">
        <v>-431</v>
      </c>
      <c r="B297" s="15" t="str">
        <f>IF(C228=B227,B229,IF(C228=B229,B227,0))</f>
        <v>_</v>
      </c>
      <c r="C297" s="47"/>
      <c r="D297" s="47"/>
      <c r="E297" s="47"/>
      <c r="F297" s="47"/>
      <c r="G297" s="64"/>
      <c r="H297" s="45"/>
      <c r="I297" s="84"/>
      <c r="J297" s="47"/>
      <c r="K297" s="86"/>
    </row>
    <row r="298" spans="1:11" ht="10.5" customHeight="1">
      <c r="A298" s="45"/>
      <c r="B298" s="17">
        <v>479</v>
      </c>
      <c r="C298" s="55"/>
      <c r="D298" s="47"/>
      <c r="E298" s="45">
        <v>-495</v>
      </c>
      <c r="F298" s="15">
        <f>IF(I304=H303,H305,IF(I304=H305,H303,0))</f>
        <v>0</v>
      </c>
      <c r="G298" s="47"/>
      <c r="H298" s="45">
        <v>-491</v>
      </c>
      <c r="I298" s="15">
        <f>IF(E304=D300,D308,IF(E304=D308,D300,0))</f>
        <v>0</v>
      </c>
      <c r="J298" s="47"/>
      <c r="K298" s="86"/>
    </row>
    <row r="299" spans="1:11" ht="10.5" customHeight="1">
      <c r="A299" s="45">
        <v>-432</v>
      </c>
      <c r="B299" s="19">
        <f>IF(C232=B231,B233,IF(C232=B233,B231,0))</f>
        <v>0</v>
      </c>
      <c r="C299" s="50"/>
      <c r="D299" s="47"/>
      <c r="E299" s="84"/>
      <c r="F299" s="17">
        <v>498</v>
      </c>
      <c r="G299" s="55"/>
      <c r="H299" s="84"/>
      <c r="I299" s="17">
        <v>494</v>
      </c>
      <c r="J299" s="55"/>
      <c r="K299" s="86"/>
    </row>
    <row r="300" spans="1:11" ht="10.5" customHeight="1">
      <c r="A300" s="45"/>
      <c r="B300" s="47"/>
      <c r="C300" s="17">
        <v>487</v>
      </c>
      <c r="D300" s="55"/>
      <c r="E300" s="45">
        <v>-496</v>
      </c>
      <c r="F300" s="19">
        <f>IF(I308=H307,H309,IF(I308=H309,H307,0))</f>
        <v>0</v>
      </c>
      <c r="G300" s="31" t="s">
        <v>132</v>
      </c>
      <c r="H300" s="45">
        <v>-492</v>
      </c>
      <c r="I300" s="19">
        <f>IF(E320=D316,D324,IF(E320=D324,D316,0))</f>
        <v>0</v>
      </c>
      <c r="J300" s="45" t="s">
        <v>133</v>
      </c>
      <c r="K300" s="86"/>
    </row>
    <row r="301" spans="1:11" ht="10.5" customHeight="1">
      <c r="A301" s="45">
        <v>-433</v>
      </c>
      <c r="B301" s="15">
        <f>IF(C236=B235,B237,IF(C236=B237,B235,0))</f>
        <v>0</v>
      </c>
      <c r="C301" s="50"/>
      <c r="D301" s="50"/>
      <c r="F301" s="45">
        <v>-498</v>
      </c>
      <c r="G301" s="15">
        <f>IF(G299=F298,F300,IF(G299=F300,F298,0))</f>
        <v>0</v>
      </c>
      <c r="I301" s="45">
        <v>-494</v>
      </c>
      <c r="J301" s="15">
        <f>IF(J299=I298,I300,IF(J299=I300,I298,0))</f>
        <v>0</v>
      </c>
      <c r="K301" s="86"/>
    </row>
    <row r="302" spans="1:11" ht="10.5" customHeight="1">
      <c r="A302" s="45"/>
      <c r="B302" s="17">
        <v>480</v>
      </c>
      <c r="C302" s="56"/>
      <c r="D302" s="50"/>
      <c r="E302" s="88"/>
      <c r="F302" s="47"/>
      <c r="G302" s="45" t="s">
        <v>134</v>
      </c>
      <c r="H302" s="88"/>
      <c r="I302" s="47"/>
      <c r="J302" s="45" t="s">
        <v>135</v>
      </c>
      <c r="K302" s="86"/>
    </row>
    <row r="303" spans="1:11" ht="10.5" customHeight="1">
      <c r="A303" s="45">
        <v>-434</v>
      </c>
      <c r="B303" s="19">
        <f>IF(C240=B239,B241,IF(C240=B241,B239,0))</f>
        <v>0</v>
      </c>
      <c r="C303" s="47"/>
      <c r="D303" s="50"/>
      <c r="E303" s="47"/>
      <c r="F303" s="45"/>
      <c r="G303" s="45">
        <v>-487</v>
      </c>
      <c r="H303" s="15">
        <f>IF(D300=C298,C302,IF(D300=C302,C298,0))</f>
        <v>0</v>
      </c>
      <c r="J303" s="47"/>
      <c r="K303" s="86"/>
    </row>
    <row r="304" spans="1:11" ht="10.5" customHeight="1">
      <c r="A304" s="45"/>
      <c r="B304" s="47"/>
      <c r="C304" s="47"/>
      <c r="D304" s="17">
        <v>491</v>
      </c>
      <c r="E304" s="55"/>
      <c r="F304" s="45"/>
      <c r="G304" s="45"/>
      <c r="H304" s="17">
        <v>495</v>
      </c>
      <c r="I304" s="55"/>
      <c r="J304" s="47"/>
      <c r="K304" s="86"/>
    </row>
    <row r="305" spans="1:11" ht="10.5" customHeight="1">
      <c r="A305" s="45">
        <v>-435</v>
      </c>
      <c r="B305" s="15">
        <f>IF(C244=B243,B245,IF(C244=B245,B243,0))</f>
        <v>0</v>
      </c>
      <c r="C305" s="47"/>
      <c r="D305" s="50"/>
      <c r="E305" s="50"/>
      <c r="F305" s="45"/>
      <c r="G305" s="45">
        <v>-488</v>
      </c>
      <c r="H305" s="19">
        <f>IF(D308=C306,C310,IF(D308=C310,C306,0))</f>
        <v>0</v>
      </c>
      <c r="I305" s="50"/>
      <c r="J305" s="47"/>
      <c r="K305" s="86"/>
    </row>
    <row r="306" spans="1:11" ht="10.5" customHeight="1">
      <c r="A306" s="45"/>
      <c r="B306" s="17">
        <v>481</v>
      </c>
      <c r="C306" s="55"/>
      <c r="D306" s="50"/>
      <c r="E306" s="50"/>
      <c r="F306" s="45"/>
      <c r="G306" s="45"/>
      <c r="H306" s="47"/>
      <c r="I306" s="17">
        <v>497</v>
      </c>
      <c r="J306" s="55"/>
      <c r="K306" s="86"/>
    </row>
    <row r="307" spans="1:11" ht="10.5" customHeight="1">
      <c r="A307" s="45">
        <v>-436</v>
      </c>
      <c r="B307" s="19">
        <f>IF(C248=B247,B249,IF(C248=B249,B247,0))</f>
        <v>0</v>
      </c>
      <c r="C307" s="50"/>
      <c r="D307" s="50"/>
      <c r="E307" s="50"/>
      <c r="F307" s="45"/>
      <c r="G307" s="45">
        <v>-489</v>
      </c>
      <c r="H307" s="15">
        <f>IF(D316=C314,C318,IF(D316=C318,C314,0))</f>
        <v>0</v>
      </c>
      <c r="I307" s="50"/>
      <c r="J307" s="64" t="s">
        <v>136</v>
      </c>
      <c r="K307" s="86"/>
    </row>
    <row r="308" spans="1:11" ht="10.5" customHeight="1">
      <c r="A308" s="45"/>
      <c r="B308" s="47"/>
      <c r="C308" s="17">
        <v>488</v>
      </c>
      <c r="D308" s="56"/>
      <c r="E308" s="50"/>
      <c r="F308" s="45"/>
      <c r="G308" s="45"/>
      <c r="H308" s="17">
        <v>496</v>
      </c>
      <c r="I308" s="56"/>
      <c r="J308" s="47"/>
      <c r="K308" s="86"/>
    </row>
    <row r="309" spans="1:11" ht="10.5" customHeight="1">
      <c r="A309" s="45">
        <v>-437</v>
      </c>
      <c r="B309" s="15">
        <f>IF(C252=B251,B253,IF(C252=B253,B251,0))</f>
        <v>0</v>
      </c>
      <c r="C309" s="50"/>
      <c r="D309" s="47"/>
      <c r="E309" s="50"/>
      <c r="F309" s="45"/>
      <c r="G309" s="45">
        <v>-490</v>
      </c>
      <c r="H309" s="19">
        <f>IF(D324=C322,C326,IF(D324=C326,C322,0))</f>
        <v>0</v>
      </c>
      <c r="I309" s="45">
        <v>-497</v>
      </c>
      <c r="J309" s="15">
        <f>IF(J306=I304,I308,IF(J306=I308,I304,0))</f>
        <v>0</v>
      </c>
      <c r="K309" s="86"/>
    </row>
    <row r="310" spans="1:11" ht="10.5" customHeight="1">
      <c r="A310" s="45"/>
      <c r="B310" s="17">
        <v>482</v>
      </c>
      <c r="C310" s="56"/>
      <c r="D310" s="47"/>
      <c r="E310" s="50"/>
      <c r="F310" s="45"/>
      <c r="G310" s="47"/>
      <c r="H310" s="64"/>
      <c r="I310" s="84"/>
      <c r="J310" s="45" t="s">
        <v>137</v>
      </c>
      <c r="K310" s="86"/>
    </row>
    <row r="311" spans="1:11" ht="10.5" customHeight="1">
      <c r="A311" s="45">
        <v>-438</v>
      </c>
      <c r="B311" s="19">
        <f>IF(C256=B255,B257,IF(C256=B257,B255,0))</f>
        <v>0</v>
      </c>
      <c r="C311" s="47"/>
      <c r="D311" s="47"/>
      <c r="E311" s="29"/>
      <c r="F311" s="45">
        <v>-479</v>
      </c>
      <c r="G311" s="15" t="str">
        <f>IF(C298=B297,B299,IF(C298=B299,B297,0))</f>
        <v>_</v>
      </c>
      <c r="I311" s="45"/>
      <c r="J311" s="47"/>
      <c r="K311" s="86"/>
    </row>
    <row r="312" spans="1:11" ht="10.5" customHeight="1">
      <c r="A312" s="45"/>
      <c r="B312" s="47"/>
      <c r="C312" s="47"/>
      <c r="D312" s="47"/>
      <c r="E312" s="70" t="s">
        <v>138</v>
      </c>
      <c r="F312" s="31">
        <v>493</v>
      </c>
      <c r="G312" s="17">
        <v>499</v>
      </c>
      <c r="H312" s="55"/>
      <c r="I312" s="47"/>
      <c r="J312" s="47"/>
      <c r="K312" s="86"/>
    </row>
    <row r="313" spans="1:11" ht="10.5" customHeight="1">
      <c r="A313" s="45">
        <v>-439</v>
      </c>
      <c r="B313" s="15">
        <f>IF(C260=B259,B261,IF(C260=B261,B259,0))</f>
        <v>0</v>
      </c>
      <c r="C313" s="47"/>
      <c r="D313" s="47"/>
      <c r="E313" s="50"/>
      <c r="F313" s="45">
        <v>-480</v>
      </c>
      <c r="G313" s="19">
        <f>IF(C302=B301,B303,IF(C302=B303,B301,0))</f>
        <v>0</v>
      </c>
      <c r="H313" s="50"/>
      <c r="I313" s="47"/>
      <c r="J313" s="47"/>
      <c r="K313" s="86"/>
    </row>
    <row r="314" spans="1:11" ht="10.5" customHeight="1">
      <c r="A314" s="45"/>
      <c r="B314" s="17">
        <v>483</v>
      </c>
      <c r="C314" s="55"/>
      <c r="D314" s="47"/>
      <c r="E314" s="87">
        <f>IF(E311=E304,E320,IF(E311=E320,E304,0))</f>
        <v>0</v>
      </c>
      <c r="F314" s="31">
        <v>-493</v>
      </c>
      <c r="G314" s="47"/>
      <c r="H314" s="17">
        <v>503</v>
      </c>
      <c r="I314" s="55"/>
      <c r="J314" s="47"/>
      <c r="K314" s="86"/>
    </row>
    <row r="315" spans="1:11" ht="10.5" customHeight="1">
      <c r="A315" s="45">
        <v>-440</v>
      </c>
      <c r="B315" s="19">
        <f>IF(C264=B263,B265,IF(C264=B265,B263,0))</f>
        <v>0</v>
      </c>
      <c r="C315" s="50"/>
      <c r="D315" s="47"/>
      <c r="E315" s="70" t="s">
        <v>139</v>
      </c>
      <c r="F315" s="45">
        <v>-481</v>
      </c>
      <c r="G315" s="15">
        <f>IF(C306=B305,B307,IF(C306=B307,B305,0))</f>
        <v>0</v>
      </c>
      <c r="H315" s="50"/>
      <c r="I315" s="50"/>
      <c r="J315" s="47"/>
      <c r="K315" s="86"/>
    </row>
    <row r="316" spans="1:11" ht="10.5" customHeight="1">
      <c r="A316" s="45"/>
      <c r="B316" s="47"/>
      <c r="C316" s="17">
        <v>489</v>
      </c>
      <c r="D316" s="55"/>
      <c r="E316" s="50"/>
      <c r="F316" s="45"/>
      <c r="G316" s="17">
        <v>500</v>
      </c>
      <c r="H316" s="56"/>
      <c r="I316" s="50"/>
      <c r="J316" s="47"/>
      <c r="K316" s="86"/>
    </row>
    <row r="317" spans="1:11" ht="10.5" customHeight="1">
      <c r="A317" s="45">
        <v>-441</v>
      </c>
      <c r="B317" s="15">
        <f>IF(C268=B267,B269,IF(C268=B269,B267,0))</f>
        <v>0</v>
      </c>
      <c r="C317" s="50"/>
      <c r="D317" s="50"/>
      <c r="E317" s="50"/>
      <c r="F317" s="45">
        <v>-482</v>
      </c>
      <c r="G317" s="19">
        <f>IF(C310=B309,B311,IF(C310=B311,B309,0))</f>
        <v>0</v>
      </c>
      <c r="H317" s="47"/>
      <c r="I317" s="50"/>
      <c r="J317" s="47"/>
      <c r="K317" s="86"/>
    </row>
    <row r="318" spans="1:11" ht="10.5" customHeight="1">
      <c r="A318" s="45"/>
      <c r="B318" s="17">
        <v>484</v>
      </c>
      <c r="C318" s="56"/>
      <c r="D318" s="50"/>
      <c r="E318" s="50"/>
      <c r="F318" s="45"/>
      <c r="G318" s="47"/>
      <c r="H318" s="51"/>
      <c r="I318" s="17">
        <v>505</v>
      </c>
      <c r="J318" s="55"/>
      <c r="K318" s="86"/>
    </row>
    <row r="319" spans="1:11" ht="10.5" customHeight="1">
      <c r="A319" s="45">
        <v>-442</v>
      </c>
      <c r="B319" s="19">
        <f>IF(C272=B271,B273,IF(C272=B273,B271,0))</f>
        <v>0</v>
      </c>
      <c r="C319" s="47"/>
      <c r="D319" s="50"/>
      <c r="E319" s="50"/>
      <c r="F319" s="45">
        <v>-483</v>
      </c>
      <c r="G319" s="15">
        <f>IF(C314=B313,B315,IF(C314=B315,B313,0))</f>
        <v>0</v>
      </c>
      <c r="H319" s="47"/>
      <c r="I319" s="50"/>
      <c r="J319" s="45" t="s">
        <v>140</v>
      </c>
      <c r="K319" s="86"/>
    </row>
    <row r="320" spans="1:11" ht="10.5" customHeight="1">
      <c r="A320" s="45"/>
      <c r="B320" s="47"/>
      <c r="C320" s="47"/>
      <c r="D320" s="17">
        <v>492</v>
      </c>
      <c r="E320" s="56"/>
      <c r="F320" s="31"/>
      <c r="G320" s="17">
        <v>501</v>
      </c>
      <c r="H320" s="55"/>
      <c r="I320" s="50"/>
      <c r="J320" s="47"/>
      <c r="K320" s="86"/>
    </row>
    <row r="321" spans="1:11" ht="10.5" customHeight="1">
      <c r="A321" s="45">
        <v>-443</v>
      </c>
      <c r="B321" s="15">
        <f>IF(C276=B275,B277,IF(C276=B277,B275,0))</f>
        <v>0</v>
      </c>
      <c r="C321" s="47"/>
      <c r="D321" s="50"/>
      <c r="E321" s="47"/>
      <c r="F321" s="45">
        <v>-484</v>
      </c>
      <c r="G321" s="19">
        <f>IF(C318=B317,B319,IF(C318=B319,B317,0))</f>
        <v>0</v>
      </c>
      <c r="H321" s="50"/>
      <c r="I321" s="50"/>
      <c r="J321" s="47"/>
      <c r="K321" s="86"/>
    </row>
    <row r="322" spans="1:11" ht="10.5" customHeight="1">
      <c r="A322" s="45"/>
      <c r="B322" s="17">
        <v>485</v>
      </c>
      <c r="C322" s="55"/>
      <c r="D322" s="50"/>
      <c r="E322" s="47"/>
      <c r="F322" s="31"/>
      <c r="G322" s="47"/>
      <c r="H322" s="17">
        <v>504</v>
      </c>
      <c r="I322" s="56"/>
      <c r="J322" s="47"/>
      <c r="K322" s="86"/>
    </row>
    <row r="323" spans="1:11" ht="10.5" customHeight="1">
      <c r="A323" s="45">
        <v>-444</v>
      </c>
      <c r="B323" s="19">
        <f>IF(C280=B279,B281,IF(C280=B281,B279,0))</f>
        <v>0</v>
      </c>
      <c r="C323" s="50"/>
      <c r="D323" s="50"/>
      <c r="E323" s="47"/>
      <c r="F323" s="45">
        <v>-485</v>
      </c>
      <c r="G323" s="15">
        <f>IF(C322=B321,B323,IF(C322=B323,B321,0))</f>
        <v>0</v>
      </c>
      <c r="H323" s="50"/>
      <c r="I323" s="51"/>
      <c r="J323" s="47"/>
      <c r="K323" s="86"/>
    </row>
    <row r="324" spans="1:11" ht="10.5" customHeight="1">
      <c r="A324" s="45"/>
      <c r="B324" s="47"/>
      <c r="C324" s="17">
        <v>490</v>
      </c>
      <c r="D324" s="56"/>
      <c r="E324" s="47"/>
      <c r="F324" s="45"/>
      <c r="G324" s="17">
        <v>502</v>
      </c>
      <c r="H324" s="56"/>
      <c r="I324" s="45">
        <v>-505</v>
      </c>
      <c r="J324" s="15">
        <f>IF(J318=I314,I322,IF(J318=I322,I314,0))</f>
        <v>0</v>
      </c>
      <c r="K324" s="86"/>
    </row>
    <row r="325" spans="1:11" ht="10.5" customHeight="1">
      <c r="A325" s="45">
        <v>-445</v>
      </c>
      <c r="B325" s="15">
        <f>IF(C284=B283,B285,IF(C284=B285,B283,0))</f>
        <v>0</v>
      </c>
      <c r="C325" s="50"/>
      <c r="D325" s="47"/>
      <c r="E325" s="47"/>
      <c r="F325" s="45">
        <v>-486</v>
      </c>
      <c r="G325" s="19" t="str">
        <f>IF(C326=B325,B327,IF(C326=B327,B325,0))</f>
        <v>_</v>
      </c>
      <c r="H325" s="47"/>
      <c r="I325" s="47"/>
      <c r="J325" s="45" t="s">
        <v>141</v>
      </c>
      <c r="K325" s="86"/>
    </row>
    <row r="326" spans="1:11" ht="10.5" customHeight="1">
      <c r="A326" s="45"/>
      <c r="B326" s="17">
        <v>486</v>
      </c>
      <c r="C326" s="56"/>
      <c r="D326" s="47"/>
      <c r="E326" s="45">
        <v>-507</v>
      </c>
      <c r="F326" s="15" t="str">
        <f>IF(I332=H331,H333,IF(I332=H333,H331,0))</f>
        <v>_</v>
      </c>
      <c r="G326" s="47"/>
      <c r="H326" s="45">
        <v>-503</v>
      </c>
      <c r="I326" s="15">
        <f>IF(I314=H312,H316,IF(I314=H316,H312,0))</f>
        <v>0</v>
      </c>
      <c r="J326" s="47"/>
      <c r="K326" s="86"/>
    </row>
    <row r="327" spans="1:11" ht="10.5" customHeight="1">
      <c r="A327" s="45">
        <v>-446</v>
      </c>
      <c r="B327" s="19" t="str">
        <f>IF(C288=B287,B289,IF(C288=B289,B287,0))</f>
        <v>_</v>
      </c>
      <c r="C327" s="47"/>
      <c r="D327" s="47"/>
      <c r="E327" s="84"/>
      <c r="F327" s="17">
        <v>510</v>
      </c>
      <c r="G327" s="55"/>
      <c r="H327" s="84"/>
      <c r="I327" s="17">
        <v>506</v>
      </c>
      <c r="J327" s="55"/>
      <c r="K327" s="86"/>
    </row>
    <row r="328" spans="1:11" ht="10.5" customHeight="1">
      <c r="A328" s="47"/>
      <c r="B328" s="47"/>
      <c r="C328" s="47"/>
      <c r="D328" s="47"/>
      <c r="E328" s="45">
        <v>-508</v>
      </c>
      <c r="F328" s="19" t="str">
        <f>IF(I336=H335,H337,IF(I336=H337,H335,0))</f>
        <v>_</v>
      </c>
      <c r="G328" s="31" t="s">
        <v>142</v>
      </c>
      <c r="H328" s="45">
        <v>-504</v>
      </c>
      <c r="I328" s="19">
        <f>IF(I322=H320,H324,IF(I322=H324,H320,0))</f>
        <v>0</v>
      </c>
      <c r="J328" s="45" t="s">
        <v>143</v>
      </c>
      <c r="K328" s="86"/>
    </row>
    <row r="329" spans="1:11" ht="10.5" customHeight="1">
      <c r="A329" s="99"/>
      <c r="B329" s="99"/>
      <c r="C329" s="99"/>
      <c r="D329" s="99"/>
      <c r="F329" s="45">
        <v>-510</v>
      </c>
      <c r="G329" s="15">
        <f>IF(G327=F326,F328,IF(G327=F328,F326,0))</f>
        <v>0</v>
      </c>
      <c r="I329" s="45">
        <v>-506</v>
      </c>
      <c r="J329" s="15">
        <f>IF(J327=I326,I328,IF(J327=I328,I326,0))</f>
        <v>0</v>
      </c>
      <c r="K329" s="86"/>
    </row>
    <row r="330" spans="1:11" ht="10.5" customHeight="1">
      <c r="A330" s="99"/>
      <c r="B330" s="99"/>
      <c r="C330" s="99"/>
      <c r="D330" s="99"/>
      <c r="E330" s="88"/>
      <c r="F330" s="47"/>
      <c r="G330" s="45" t="s">
        <v>144</v>
      </c>
      <c r="H330" s="88"/>
      <c r="I330" s="47"/>
      <c r="J330" s="45" t="s">
        <v>145</v>
      </c>
      <c r="K330" s="86"/>
    </row>
    <row r="331" spans="1:11" ht="10.5" customHeight="1">
      <c r="A331" s="99"/>
      <c r="B331" s="99"/>
      <c r="C331" s="99"/>
      <c r="D331" s="99"/>
      <c r="E331" s="47"/>
      <c r="F331" s="47"/>
      <c r="G331" s="45">
        <v>-499</v>
      </c>
      <c r="H331" s="15" t="str">
        <f>IF(H312=G311,G313,IF(H312=G313,G311,0))</f>
        <v>_</v>
      </c>
      <c r="J331" s="47"/>
      <c r="K331" s="86"/>
    </row>
    <row r="332" spans="1:11" ht="10.5" customHeight="1">
      <c r="A332" s="99"/>
      <c r="B332" s="99"/>
      <c r="C332" s="99"/>
      <c r="D332" s="99"/>
      <c r="E332" s="47"/>
      <c r="F332" s="47"/>
      <c r="G332" s="45"/>
      <c r="H332" s="17">
        <v>507</v>
      </c>
      <c r="I332" s="55"/>
      <c r="J332" s="47"/>
      <c r="K332" s="86"/>
    </row>
    <row r="333" spans="1:11" ht="10.5" customHeight="1">
      <c r="A333" s="99"/>
      <c r="B333" s="99"/>
      <c r="C333" s="99"/>
      <c r="D333" s="99"/>
      <c r="E333" s="47"/>
      <c r="F333" s="47"/>
      <c r="G333" s="45">
        <v>-500</v>
      </c>
      <c r="H333" s="19">
        <f>IF(H316=G315,G317,IF(H316=G317,G315,0))</f>
        <v>0</v>
      </c>
      <c r="I333" s="50"/>
      <c r="J333" s="47"/>
      <c r="K333" s="86"/>
    </row>
    <row r="334" spans="1:11" ht="10.5" customHeight="1">
      <c r="A334" s="99"/>
      <c r="B334" s="99"/>
      <c r="C334" s="99"/>
      <c r="D334" s="99"/>
      <c r="E334" s="47"/>
      <c r="F334" s="47"/>
      <c r="G334" s="45"/>
      <c r="H334" s="47"/>
      <c r="I334" s="17">
        <v>509</v>
      </c>
      <c r="J334" s="55"/>
      <c r="K334" s="86"/>
    </row>
    <row r="335" spans="1:11" ht="10.5" customHeight="1">
      <c r="A335" s="99"/>
      <c r="B335" s="99"/>
      <c r="C335" s="99"/>
      <c r="D335" s="99"/>
      <c r="E335" s="47"/>
      <c r="F335" s="47"/>
      <c r="G335" s="45">
        <v>-501</v>
      </c>
      <c r="H335" s="15">
        <f>IF(H320=G319,G321,IF(H320=G321,G319,0))</f>
        <v>0</v>
      </c>
      <c r="I335" s="50"/>
      <c r="J335" s="64" t="s">
        <v>146</v>
      </c>
      <c r="K335" s="86"/>
    </row>
    <row r="336" spans="1:11" ht="10.5" customHeight="1">
      <c r="A336" s="99"/>
      <c r="B336" s="99"/>
      <c r="C336" s="99"/>
      <c r="D336" s="99"/>
      <c r="E336" s="99"/>
      <c r="F336" s="47"/>
      <c r="G336" s="45"/>
      <c r="H336" s="17">
        <v>508</v>
      </c>
      <c r="I336" s="56"/>
      <c r="J336" s="47"/>
      <c r="K336" s="86"/>
    </row>
    <row r="337" spans="1:11" ht="10.5" customHeight="1">
      <c r="A337" s="99"/>
      <c r="B337" s="99"/>
      <c r="C337" s="99"/>
      <c r="D337" s="99"/>
      <c r="E337" s="99"/>
      <c r="F337" s="47"/>
      <c r="G337" s="45">
        <v>-502</v>
      </c>
      <c r="H337" s="19" t="str">
        <f>IF(H324=G323,G325,IF(H324=G325,G323,0))</f>
        <v>_</v>
      </c>
      <c r="I337" s="45">
        <v>-509</v>
      </c>
      <c r="J337" s="15">
        <f>IF(J334=I332,I336,IF(J334=I336,I332,0))</f>
        <v>0</v>
      </c>
      <c r="K337" s="86"/>
    </row>
    <row r="338" spans="1:11" ht="10.5" customHeight="1">
      <c r="A338" s="99"/>
      <c r="B338" s="99"/>
      <c r="C338" s="99"/>
      <c r="D338" s="99"/>
      <c r="E338" s="99"/>
      <c r="F338" s="47"/>
      <c r="G338" s="47"/>
      <c r="H338" s="64"/>
      <c r="I338" s="84"/>
      <c r="J338" s="45" t="s">
        <v>147</v>
      </c>
      <c r="K338" s="86"/>
    </row>
    <row r="339" spans="1:4" ht="10.5" customHeight="1">
      <c r="A339" s="99"/>
      <c r="B339" s="99"/>
      <c r="C339" s="99"/>
      <c r="D339" s="99"/>
    </row>
  </sheetData>
  <sheetProtection sheet="1" objects="1" scenarios="1"/>
  <mergeCells count="12">
    <mergeCell ref="A294:J294"/>
    <mergeCell ref="A295:J295"/>
    <mergeCell ref="A191:J191"/>
    <mergeCell ref="A192:J192"/>
    <mergeCell ref="A193:J193"/>
    <mergeCell ref="A293:J293"/>
    <mergeCell ref="A90:J90"/>
    <mergeCell ref="A91:J91"/>
    <mergeCell ref="A3:J3"/>
    <mergeCell ref="A1:J1"/>
    <mergeCell ref="A2:J2"/>
    <mergeCell ref="A89:J89"/>
  </mergeCells>
  <conditionalFormatting sqref="F199:F208 I203:I205 I199:J200 G236:I236 G201:H207 H211:H213 I207 G208:I208 I227:J228 J226 H223 F209:G223 C221:C223 I231:I233 F227:G228 I256:I258 A194:B257 G229:H235 I235 I166 C233:C235 I240 I243:I245 G237:G240 I247 G241:H247 G248:G250 C229:C231 C95:C97 G254:H268 I273 C261:C263 J284:J286 G270:G273 I280 G274:H280 G281:G283 F261 I268 C2:D3 I42:I45 G59:G79 C50:C52 C58:C60 J8:J12 I80:J80 C74:C76 I74:I76 H82:H84 E331:E335 D84:D88 J79 F97:F106 I101:I103 I97:J98 G134:I134 G99:H105 H109:H111 I105 G106:I106 I125:J126 G124 H121 F107:G121 J96 C127:C129 F125:G126 I129:I131 G127:H133 I133 A92:B155 C135:C137 I138 I141:I143 G135:G138 I145 G139:H145 G146:G148 C159:C161 C167:C169 C10:C12 G152:H166 I171 I174:I176 J182:J184 G168:G171 I178 G172:H178 G179:G181 F159 I276:I278 F301:F310 I305:I307 I301:J302 G338:I338 G303:H309 H313:H315 I309 G310:I310 I329:J330 G328 H321:H323 F311:G325 C319:C321 I333:I335 F329:G330 A296:B328 G300:G302 G331:H337 J335:J338 C197:C199 F331:F338 H86:H88 I84:I88 J81:J88 I81:I82 H77:I79 A4:B88 C82:C84 C86:C88 E80:G88 E71:E78 C78:C80 D76:D82 C66:C68 C70:C72 H64:H66 C299:C301 H68:H70 J70:J77 J61:J68 I66:I72 I62:I64 D68:D74 C62:C64 E64:E69 E62 D60:D66 C54:C56 H52:H54 H59:I61 J45:J59 H56:H57 I54:I57 C42:C44 D52:D58 C46:C48 E48:E60 C30:C32 D44:D50 C38:C40 H34:H36 I47:I52 D20:D26 H38:H50 I36:I40 G25:G27 I4:I34 G29:G57 D36:D42 E32:E46 C34:C36 D28:D34 E4:E30 C18:C20 C26:C28 C22:C24 F8:F79 C14:C16 H27:H32 H4:H25 J20:J23 J25:J39 G15:G18 G20:G23 G4:G13 J14:J18 J4:J6 F4:F6 D12:D18 D4:D10 C4:C8 H179:I184 J176:J180 J170:J174 H168:I170 J168 D185:D190 C179:C181 A157:B190 C187:C190 C183:C185 D177:D183 C171:C173 C175:C177 D169:D175 I154:I156 D161:D167 J164:J166 I162:I164 J159:J162 I158:I160 J156:J157 J149:J154 D157:D159 C163:C165 C157 H146:I151 J143:J147 J137:J141 H135:I137 J131:J135 J127:J129 F141:F148 F127:F139 D153:D155 C147:C149 C155 C151:C153 D145:D151 C139:C141 C143:C145 D137:D143 C131:C133 E133:E147 E127:E131 D129:D135 C123:C125 E117:E121 J124 E122:F124 H122:I124 G122 I119:I121 H117:H119 H113:H115 J115:J122 I111:I117 I107:I109 J103:J113 J99:J101 C99:C101 J92:J94 C111:C113 D121:D127 C115:C117 C119:C121 D113:D119 C107:C109 E108:E115 C103:C105 D105:D111 G96:G98 E101:E106 E99 D97:D103 E92:F96 H92:I96 G92:G94 D90:D95 C90:C93 H281:I286 J278:J282 J272:J276 D287:D292 C281:C283 A259:B292 C289:C292 C285:C287 D279:D285 C269:C271 C277:C279 C273:C275 D271:D277 C265:C267 D263:D269 D259:D261 C259 H270:I272 J270 J266:J268 I264:I266 J261:J264 I260:I262 J258:J259 J251:J256 F243:F250 F229:F241 D255:D257 C249:C251 C257 C253:C255 D247:D253 C241:C243 C245:C247 D239:D245 E235:E249 C237:C239 D231:D237 E229:E233 G198:G200 D223:D229 H248:I253 J245:J249 J239:J243 H237:I239 J233:J237 J229:J231 E224:F226 G226 G224 H224:I226 I221:I223 H215:H217 J217:J224 H219:H221 I213:I219 I209:I211 J205:J215 J201:J203 J198 J194:J196 E194:F198 H194:I198 G194:G196 C217:C219 C225:C227 E219:E223 C213:C215 D215:D221 C209:C211 E210:E217 C205:C207 D207:D213 C201:C203 E203:E208 E201 D199:D205 D192:D197 C192:C195 J331:J333 I337 J328 E326:F328 H326:I328 G326 H325 I315:I321 I323:I325 J319:J326 I311:I313 H317:H319 J307:J317 J303:J305 J300 J296:J298 E296:F300 H296:I300 G296:G298 C327:C328 D325:D328 E321:E325 C323:C325 D317:D323 C311:C313 E305:E310 C315:C317 D309:D315 E312:E319 E303 C303:C305 C307:C309 D301:D307 D294:D299 C294:C297 H72:H74 H7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2021-05-29T06:26:46Z</cp:lastPrinted>
  <dcterms:created xsi:type="dcterms:W3CDTF">2021-05-24T12:28:26Z</dcterms:created>
  <dcterms:modified xsi:type="dcterms:W3CDTF">2021-05-31T06:16:15Z</dcterms:modified>
  <cp:category/>
  <cp:version/>
  <cp:contentType/>
  <cp:contentStatus/>
</cp:coreProperties>
</file>